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9\Admin Data\PPPRA\"/>
    </mc:Choice>
  </mc:AlternateContent>
  <xr:revisionPtr revIDLastSave="0" documentId="13_ncr:1_{E9957F9A-DFCE-45F0-870D-DF748ED33053}" xr6:coauthVersionLast="41" xr6:coauthVersionMax="41" xr10:uidLastSave="{00000000-0000-0000-0000-000000000000}"/>
  <bookViews>
    <workbookView xWindow="-110" yWindow="-110" windowWidth="19420" windowHeight="10420" activeTab="4" xr2:uid="{00000000-000D-0000-FFFF-FFFF00000000}"/>
  </bookViews>
  <sheets>
    <sheet name="PMS" sheetId="1" r:id="rId1"/>
    <sheet name="AGO" sheetId="2" r:id="rId2"/>
    <sheet name="HHK" sheetId="3" r:id="rId3"/>
    <sheet name="ATK" sheetId="4" r:id="rId4"/>
    <sheet name="Summary Table" sheetId="5" r:id="rId5"/>
    <sheet name="LPG" sheetId="6" r:id="rId6"/>
    <sheet name="LPG Importation" sheetId="7" r:id="rId7"/>
    <sheet name="Cumulative Import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5" l="1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2" i="5"/>
  <c r="B4" i="5"/>
  <c r="C7" i="7" l="1"/>
  <c r="D7" i="7"/>
  <c r="B41" i="6"/>
  <c r="C41" i="6"/>
  <c r="D41" i="6"/>
  <c r="C41" i="5"/>
  <c r="E41" i="5"/>
  <c r="E42" i="5" s="1"/>
  <c r="F41" i="5"/>
  <c r="H41" i="5"/>
  <c r="H42" i="5" s="1"/>
  <c r="I41" i="5"/>
  <c r="K41" i="5"/>
  <c r="K42" i="5" s="1"/>
  <c r="L41" i="5"/>
  <c r="C42" i="4"/>
  <c r="C43" i="4" s="1"/>
  <c r="D42" i="4"/>
  <c r="E42" i="4"/>
  <c r="E43" i="4" s="1"/>
  <c r="F42" i="4"/>
  <c r="G42" i="4"/>
  <c r="G43" i="4" s="1"/>
  <c r="B42" i="4"/>
  <c r="I6" i="4"/>
  <c r="J6" i="4" s="1"/>
  <c r="I7" i="4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29" i="4"/>
  <c r="J29" i="4" s="1"/>
  <c r="I30" i="4"/>
  <c r="J30" i="4" s="1"/>
  <c r="I31" i="4"/>
  <c r="J31" i="4" s="1"/>
  <c r="I32" i="4"/>
  <c r="J32" i="4" s="1"/>
  <c r="I33" i="4"/>
  <c r="J33" i="4" s="1"/>
  <c r="I34" i="4"/>
  <c r="J34" i="4" s="1"/>
  <c r="I35" i="4"/>
  <c r="J35" i="4" s="1"/>
  <c r="I36" i="4"/>
  <c r="J36" i="4" s="1"/>
  <c r="I37" i="4"/>
  <c r="J37" i="4" s="1"/>
  <c r="I38" i="4"/>
  <c r="J38" i="4" s="1"/>
  <c r="I39" i="4"/>
  <c r="J39" i="4" s="1"/>
  <c r="I40" i="4"/>
  <c r="J40" i="4" s="1"/>
  <c r="I41" i="4"/>
  <c r="J41" i="4" s="1"/>
  <c r="I5" i="4"/>
  <c r="J5" i="4" s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5" i="4"/>
  <c r="H42" i="4" s="1"/>
  <c r="C42" i="3"/>
  <c r="C43" i="3" s="1"/>
  <c r="D42" i="3"/>
  <c r="E42" i="3"/>
  <c r="E43" i="3" s="1"/>
  <c r="F42" i="3"/>
  <c r="G42" i="3"/>
  <c r="G43" i="3" s="1"/>
  <c r="B42" i="3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4" i="3"/>
  <c r="J24" i="3" s="1"/>
  <c r="I25" i="3"/>
  <c r="J25" i="3" s="1"/>
  <c r="I26" i="3"/>
  <c r="J26" i="3" s="1"/>
  <c r="I27" i="3"/>
  <c r="J27" i="3" s="1"/>
  <c r="I28" i="3"/>
  <c r="J28" i="3" s="1"/>
  <c r="I29" i="3"/>
  <c r="J29" i="3" s="1"/>
  <c r="I30" i="3"/>
  <c r="J30" i="3" s="1"/>
  <c r="I31" i="3"/>
  <c r="J31" i="3" s="1"/>
  <c r="I32" i="3"/>
  <c r="J32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39" i="3"/>
  <c r="J39" i="3" s="1"/>
  <c r="I40" i="3"/>
  <c r="J40" i="3" s="1"/>
  <c r="I41" i="3"/>
  <c r="J41" i="3" s="1"/>
  <c r="I5" i="3"/>
  <c r="J5" i="3" s="1"/>
  <c r="J42" i="3" s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5" i="3"/>
  <c r="H42" i="3" s="1"/>
  <c r="C42" i="2"/>
  <c r="C43" i="2" s="1"/>
  <c r="D42" i="2"/>
  <c r="E42" i="2"/>
  <c r="E43" i="2" s="1"/>
  <c r="F42" i="2"/>
  <c r="G42" i="2"/>
  <c r="G43" i="2" s="1"/>
  <c r="B42" i="2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5" i="2"/>
  <c r="J5" i="2" s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5" i="2"/>
  <c r="H42" i="2" s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5" i="1"/>
  <c r="H42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5" i="1"/>
  <c r="C42" i="1"/>
  <c r="C43" i="1" s="1"/>
  <c r="D42" i="1"/>
  <c r="E42" i="1"/>
  <c r="E43" i="1" s="1"/>
  <c r="F42" i="1"/>
  <c r="G42" i="1"/>
  <c r="G43" i="1" s="1"/>
  <c r="B42" i="1"/>
  <c r="I42" i="2" l="1"/>
  <c r="I43" i="2" s="1"/>
  <c r="J42" i="2"/>
  <c r="I42" i="3"/>
  <c r="I43" i="3" s="1"/>
  <c r="J42" i="4"/>
  <c r="J5" i="5"/>
  <c r="I42" i="5"/>
  <c r="D6" i="5"/>
  <c r="C42" i="5"/>
  <c r="I42" i="4"/>
  <c r="I43" i="4" s="1"/>
  <c r="M6" i="5"/>
  <c r="L42" i="5"/>
  <c r="G6" i="5"/>
  <c r="F42" i="5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J9" i="1"/>
  <c r="J7" i="1"/>
  <c r="I42" i="1"/>
  <c r="I43" i="1" s="1"/>
  <c r="J5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J8" i="1"/>
  <c r="J6" i="1"/>
  <c r="D4" i="5"/>
  <c r="D39" i="5"/>
  <c r="D37" i="5"/>
  <c r="D35" i="5"/>
  <c r="D33" i="5"/>
  <c r="D31" i="5"/>
  <c r="D29" i="5"/>
  <c r="D27" i="5"/>
  <c r="D25" i="5"/>
  <c r="D23" i="5"/>
  <c r="D21" i="5"/>
  <c r="D19" i="5"/>
  <c r="D17" i="5"/>
  <c r="D15" i="5"/>
  <c r="D13" i="5"/>
  <c r="D11" i="5"/>
  <c r="D9" i="5"/>
  <c r="D7" i="5"/>
  <c r="D5" i="5"/>
  <c r="G4" i="5"/>
  <c r="G39" i="5"/>
  <c r="G37" i="5"/>
  <c r="G35" i="5"/>
  <c r="G33" i="5"/>
  <c r="G31" i="5"/>
  <c r="G29" i="5"/>
  <c r="G27" i="5"/>
  <c r="G25" i="5"/>
  <c r="G23" i="5"/>
  <c r="G21" i="5"/>
  <c r="G19" i="5"/>
  <c r="G17" i="5"/>
  <c r="G15" i="5"/>
  <c r="G13" i="5"/>
  <c r="G11" i="5"/>
  <c r="G9" i="5"/>
  <c r="G7" i="5"/>
  <c r="G5" i="5"/>
  <c r="J40" i="5"/>
  <c r="J38" i="5"/>
  <c r="J36" i="5"/>
  <c r="J34" i="5"/>
  <c r="J32" i="5"/>
  <c r="J30" i="5"/>
  <c r="J28" i="5"/>
  <c r="J26" i="5"/>
  <c r="J24" i="5"/>
  <c r="J22" i="5"/>
  <c r="J20" i="5"/>
  <c r="J18" i="5"/>
  <c r="J16" i="5"/>
  <c r="J14" i="5"/>
  <c r="J12" i="5"/>
  <c r="J10" i="5"/>
  <c r="J8" i="5"/>
  <c r="J6" i="5"/>
  <c r="M4" i="5"/>
  <c r="M39" i="5"/>
  <c r="M37" i="5"/>
  <c r="M35" i="5"/>
  <c r="M33" i="5"/>
  <c r="M31" i="5"/>
  <c r="M29" i="5"/>
  <c r="M27" i="5"/>
  <c r="M25" i="5"/>
  <c r="M23" i="5"/>
  <c r="M21" i="5"/>
  <c r="M19" i="5"/>
  <c r="M17" i="5"/>
  <c r="M15" i="5"/>
  <c r="M13" i="5"/>
  <c r="M11" i="5"/>
  <c r="M9" i="5"/>
  <c r="M7" i="5"/>
  <c r="M5" i="5"/>
  <c r="D40" i="5"/>
  <c r="D38" i="5"/>
  <c r="D36" i="5"/>
  <c r="D34" i="5"/>
  <c r="D32" i="5"/>
  <c r="D30" i="5"/>
  <c r="D28" i="5"/>
  <c r="D26" i="5"/>
  <c r="D24" i="5"/>
  <c r="D22" i="5"/>
  <c r="D20" i="5"/>
  <c r="D18" i="5"/>
  <c r="D16" i="5"/>
  <c r="D14" i="5"/>
  <c r="D12" i="5"/>
  <c r="D10" i="5"/>
  <c r="D8" i="5"/>
  <c r="G40" i="5"/>
  <c r="G38" i="5"/>
  <c r="G36" i="5"/>
  <c r="G34" i="5"/>
  <c r="G32" i="5"/>
  <c r="G30" i="5"/>
  <c r="G28" i="5"/>
  <c r="G26" i="5"/>
  <c r="G24" i="5"/>
  <c r="G22" i="5"/>
  <c r="G20" i="5"/>
  <c r="G18" i="5"/>
  <c r="G16" i="5"/>
  <c r="G14" i="5"/>
  <c r="G12" i="5"/>
  <c r="G10" i="5"/>
  <c r="G8" i="5"/>
  <c r="J4" i="5"/>
  <c r="J39" i="5"/>
  <c r="J37" i="5"/>
  <c r="J35" i="5"/>
  <c r="J33" i="5"/>
  <c r="J31" i="5"/>
  <c r="J29" i="5"/>
  <c r="J27" i="5"/>
  <c r="J25" i="5"/>
  <c r="J23" i="5"/>
  <c r="J21" i="5"/>
  <c r="J19" i="5"/>
  <c r="J17" i="5"/>
  <c r="J15" i="5"/>
  <c r="J13" i="5"/>
  <c r="J11" i="5"/>
  <c r="J9" i="5"/>
  <c r="J7" i="5"/>
  <c r="M40" i="5"/>
  <c r="M38" i="5"/>
  <c r="M36" i="5"/>
  <c r="M34" i="5"/>
  <c r="M32" i="5"/>
  <c r="M30" i="5"/>
  <c r="M28" i="5"/>
  <c r="M26" i="5"/>
  <c r="M24" i="5"/>
  <c r="M22" i="5"/>
  <c r="M20" i="5"/>
  <c r="M18" i="5"/>
  <c r="M16" i="5"/>
  <c r="M14" i="5"/>
  <c r="M12" i="5"/>
  <c r="M10" i="5"/>
  <c r="M8" i="5"/>
  <c r="J42" i="1" l="1"/>
  <c r="M41" i="5"/>
  <c r="D41" i="5"/>
  <c r="J41" i="5"/>
  <c r="G41" i="5"/>
</calcChain>
</file>

<file path=xl/sharedStrings.xml><?xml version="1.0" encoding="utf-8"?>
<sst xmlns="http://schemas.openxmlformats.org/spreadsheetml/2006/main" count="355" uniqueCount="84">
  <si>
    <t>STATE DISTRIBUTION OF TRUCK-OUT  VOLUME FOR 4TH  QUARTER 2018</t>
  </si>
  <si>
    <t>OCTOBER, 2018</t>
  </si>
  <si>
    <t>NOVEMBER, 2018</t>
  </si>
  <si>
    <t>DECEMBER; 2018</t>
  </si>
  <si>
    <t>4TH QUARTER 2018</t>
  </si>
  <si>
    <t>STATE</t>
  </si>
  <si>
    <t>NO OF TRKS</t>
  </si>
  <si>
    <t>VOLUME IN LITRES</t>
  </si>
  <si>
    <t>Q4 AVG IN LITRES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</si>
  <si>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</si>
  <si>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</si>
  <si>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</si>
  <si>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</si>
  <si>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</si>
  <si>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</si>
  <si>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</si>
  <si>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</si>
  <si>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</si>
  <si>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</si>
  <si>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</si>
  <si>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</si>
  <si>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</si>
  <si>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</si>
  <si>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</si>
  <si>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</si>
  <si>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</si>
  <si>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</si>
  <si>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</si>
  <si>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</si>
  <si>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</si>
  <si>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</si>
  <si>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</si>
  <si>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</si>
  <si>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</si>
  <si>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</si>
  <si>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</si>
  <si>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</si>
  <si>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</si>
  <si>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</si>
  <si>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</si>
  <si>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</si>
  <si>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</si>
  <si>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</si>
  <si>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</si>
  <si>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</si>
  <si>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</si>
  <si>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</si>
  <si>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MONTHLY AVG</t>
  </si>
  <si>
    <r>
      <rPr>
        <b/>
        <sz val="10"/>
        <color rgb="FFFF0000"/>
        <rFont val="Corbel"/>
        <family val="2"/>
      </rPr>
      <t>PREMIUM MOTOR SPIRIT (PMS)</t>
    </r>
  </si>
  <si>
    <r>
      <rPr>
        <b/>
        <sz val="10"/>
        <color rgb="FFFF0000"/>
        <rFont val="Corbel"/>
        <family val="2"/>
      </rPr>
      <t>AUTOMOTIVE GAS OIL (AGO)</t>
    </r>
  </si>
  <si>
    <r>
      <rPr>
        <b/>
        <sz val="10"/>
        <color rgb="FFFF0000"/>
        <rFont val="Corbel"/>
        <family val="2"/>
      </rPr>
      <t>HOUSEHOLD KEROSENE (HHK)</t>
    </r>
  </si>
  <si>
    <r>
      <rPr>
        <b/>
        <sz val="10"/>
        <color rgb="FFFF0000"/>
        <rFont val="Corbel"/>
        <family val="2"/>
      </rPr>
      <t>AVIATION TURBINE KEROSENE (ATK)</t>
    </r>
  </si>
  <si>
    <t>PREMIUM MOTOR SPIRIT</t>
  </si>
  <si>
    <t>AUTOMOTIVE GAS OIL</t>
  </si>
  <si>
    <t>HOUSEHOLD KEROSENE</t>
  </si>
  <si>
    <t>AVIATION  TURBINE  KEROSENE</t>
  </si>
  <si>
    <t>% SHARE</t>
  </si>
  <si>
    <t>STATE DISTRIBUTION OF TRUCK-OUT  VOLUME, q4 2018.</t>
  </si>
  <si>
    <t>NOTE: Please treat the above data on State distribution as a guide only, as the data and collation are still undergoing verification.</t>
  </si>
  <si>
    <t>-</t>
  </si>
  <si>
    <t>DECEMBER</t>
  </si>
  <si>
    <t>NOVEMBER</t>
  </si>
  <si>
    <t>OCTOBER</t>
  </si>
  <si>
    <t>MONTH</t>
  </si>
  <si>
    <t>STATE DISTRIBUTION OF TRUCKOUT-VOLUME OF LPG Q4,2018.</t>
  </si>
  <si>
    <t>LITRES</t>
  </si>
  <si>
    <t>MT (VAC)</t>
  </si>
  <si>
    <t>DISCHARGE QUANTITY</t>
  </si>
  <si>
    <t>LPG IMPORTATION BY VOLUME DATA Q4, 2018</t>
  </si>
  <si>
    <t>BITUMEN</t>
  </si>
  <si>
    <t>BASE OIL</t>
  </si>
  <si>
    <t>DPK</t>
  </si>
  <si>
    <t>AGO</t>
  </si>
  <si>
    <t>PMS</t>
  </si>
  <si>
    <t>VOLUME</t>
  </si>
  <si>
    <t>PRODUCT</t>
  </si>
  <si>
    <t>Q4 2018 CUMMULATIVE IMPORT VOLUME (LTR)</t>
  </si>
  <si>
    <t>STATE DISTRIBUTION OF TRUCK-OUT  VOLUME q4, 2018</t>
  </si>
  <si>
    <t xml:space="preserve">MT(VAC) - Metric Tonnes in Vacuum </t>
  </si>
  <si>
    <t>Q4 Daily AVG IN LITRES</t>
  </si>
  <si>
    <t>Number of Trucks</t>
  </si>
  <si>
    <t>Vol in Litres</t>
  </si>
  <si>
    <t>LPFO (Low Pour Fuel Oil)</t>
  </si>
  <si>
    <t>ATK (Aviation Turbine Kerosine)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</si>
</sst>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Corbel"/>
      <family val="2"/>
    </font>
    <font>
      <b/>
      <sz val="10"/>
      <name val="Corbel"/>
      <family val="2"/>
    </font>
    <font>
      <b/>
      <sz val="10"/>
      <color rgb="FFFF0000"/>
      <name val="Corbel"/>
      <family val="2"/>
    </font>
    <font>
      <b/>
      <sz val="10"/>
      <color rgb="FF000000"/>
      <name val="Corbel"/>
      <family val="2"/>
    </font>
    <font>
      <sz val="10"/>
      <color rgb="FF000000"/>
      <name val="Times New Roman"/>
      <family val="1"/>
    </font>
    <font>
      <sz val="10"/>
      <name val="Corbel"/>
      <family val="2"/>
    </font>
    <font>
      <b/>
      <sz val="10"/>
      <name val="Trebuchet MS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rgb="FF92D050"/>
      </patternFill>
    </fill>
    <fill>
      <patternFill patternType="solid">
        <fgColor rgb="FFFFF1CC"/>
      </patternFill>
    </fill>
    <fill>
      <patternFill patternType="solid">
        <fgColor rgb="FFC5DFB4"/>
      </patternFill>
    </fill>
    <fill>
      <patternFill patternType="solid">
        <fgColor rgb="FFD9E0F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90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3" fontId="2" fillId="0" borderId="2" xfId="0" applyNumberFormat="1" applyFont="1" applyBorder="1" applyAlignment="1">
      <alignment horizontal="center" vertical="top" shrinkToFit="1"/>
    </xf>
    <xf numFmtId="165" fontId="2" fillId="0" borderId="0" xfId="1" applyNumberFormat="1" applyFont="1" applyAlignment="1">
      <alignment horizontal="left" vertical="top"/>
    </xf>
    <xf numFmtId="0" fontId="3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wrapText="1"/>
    </xf>
    <xf numFmtId="0" fontId="0" fillId="8" borderId="0" xfId="0" applyFill="1" applyAlignment="1">
      <alignment horizontal="left" vertical="top"/>
    </xf>
    <xf numFmtId="0" fontId="6" fillId="0" borderId="0" xfId="2" applyAlignment="1">
      <alignment horizontal="left" vertical="top"/>
    </xf>
    <xf numFmtId="0" fontId="2" fillId="0" borderId="0" xfId="2" applyFont="1" applyAlignment="1">
      <alignment horizontal="left" vertical="top"/>
    </xf>
    <xf numFmtId="3" fontId="5" fillId="0" borderId="10" xfId="2" applyNumberFormat="1" applyFont="1" applyBorder="1" applyAlignment="1">
      <alignment horizontal="right" vertical="center" shrinkToFit="1"/>
    </xf>
    <xf numFmtId="3" fontId="2" fillId="0" borderId="10" xfId="2" applyNumberFormat="1" applyFont="1" applyBorder="1" applyAlignment="1">
      <alignment horizontal="right" vertical="top" shrinkToFit="1"/>
    </xf>
    <xf numFmtId="3" fontId="7" fillId="0" borderId="10" xfId="2" applyNumberFormat="1" applyFont="1" applyBorder="1" applyAlignment="1">
      <alignment horizontal="right" vertical="top" wrapText="1" indent="1"/>
    </xf>
    <xf numFmtId="3" fontId="2" fillId="0" borderId="10" xfId="2" applyNumberFormat="1" applyFont="1" applyBorder="1" applyAlignment="1">
      <alignment horizontal="left" wrapText="1"/>
    </xf>
    <xf numFmtId="0" fontId="3" fillId="0" borderId="10" xfId="2" applyFont="1" applyBorder="1" applyAlignment="1">
      <alignment horizontal="left" vertical="top" wrapText="1"/>
    </xf>
    <xf numFmtId="4" fontId="5" fillId="0" borderId="2" xfId="2" applyNumberFormat="1" applyFont="1" applyBorder="1" applyAlignment="1">
      <alignment horizontal="right" vertical="top" shrinkToFit="1"/>
    </xf>
    <xf numFmtId="0" fontId="3" fillId="0" borderId="3" xfId="2" applyFont="1" applyBorder="1" applyAlignment="1">
      <alignment horizontal="center" vertical="top" wrapText="1"/>
    </xf>
    <xf numFmtId="0" fontId="8" fillId="0" borderId="5" xfId="2" applyFont="1" applyBorder="1" applyAlignment="1">
      <alignment horizontal="center" vertical="top" wrapText="1"/>
    </xf>
    <xf numFmtId="3" fontId="2" fillId="0" borderId="2" xfId="2" applyNumberFormat="1" applyFont="1" applyBorder="1" applyAlignment="1">
      <alignment horizontal="right" vertical="top" shrinkToFit="1"/>
    </xf>
    <xf numFmtId="4" fontId="2" fillId="0" borderId="2" xfId="2" applyNumberFormat="1" applyFont="1" applyBorder="1" applyAlignment="1">
      <alignment horizontal="right" vertical="top" shrinkToFit="1"/>
    </xf>
    <xf numFmtId="0" fontId="7" fillId="0" borderId="2" xfId="2" applyFont="1" applyBorder="1" applyAlignment="1">
      <alignment horizontal="right" vertical="top" wrapText="1"/>
    </xf>
    <xf numFmtId="1" fontId="9" fillId="0" borderId="4" xfId="2" applyNumberFormat="1" applyFont="1" applyBorder="1" applyAlignment="1">
      <alignment horizontal="right" vertical="top" shrinkToFit="1"/>
    </xf>
    <xf numFmtId="0" fontId="3" fillId="0" borderId="2" xfId="2" applyFont="1" applyBorder="1" applyAlignment="1">
      <alignment horizontal="center" vertical="top" wrapText="1"/>
    </xf>
    <xf numFmtId="0" fontId="3" fillId="0" borderId="2" xfId="2" applyFont="1" applyBorder="1" applyAlignment="1">
      <alignment horizontal="left" vertical="top" wrapText="1" indent="2"/>
    </xf>
    <xf numFmtId="4" fontId="2" fillId="0" borderId="2" xfId="2" applyNumberFormat="1" applyFont="1" applyBorder="1" applyAlignment="1">
      <alignment horizontal="center" vertical="center" shrinkToFit="1"/>
    </xf>
    <xf numFmtId="0" fontId="3" fillId="0" borderId="2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top" shrinkToFit="1"/>
    </xf>
    <xf numFmtId="0" fontId="3" fillId="8" borderId="10" xfId="0" applyFont="1" applyFill="1" applyBorder="1" applyAlignment="1">
      <alignment horizontal="left" vertical="top" wrapText="1"/>
    </xf>
    <xf numFmtId="3" fontId="5" fillId="0" borderId="10" xfId="0" applyNumberFormat="1" applyFont="1" applyBorder="1" applyAlignment="1">
      <alignment horizontal="center" vertical="center" shrinkToFit="1"/>
    </xf>
    <xf numFmtId="3" fontId="5" fillId="8" borderId="10" xfId="0" applyNumberFormat="1" applyFont="1" applyFill="1" applyBorder="1" applyAlignment="1">
      <alignment horizontal="center" vertical="top" shrinkToFit="1"/>
    </xf>
    <xf numFmtId="0" fontId="2" fillId="8" borderId="10" xfId="0" applyFont="1" applyFill="1" applyBorder="1" applyAlignment="1">
      <alignment horizontal="left" wrapText="1"/>
    </xf>
    <xf numFmtId="3" fontId="2" fillId="0" borderId="10" xfId="0" applyNumberFormat="1" applyFont="1" applyBorder="1" applyAlignment="1">
      <alignment horizontal="center" vertical="top" shrinkToFit="1"/>
    </xf>
    <xf numFmtId="2" fontId="2" fillId="0" borderId="10" xfId="0" applyNumberFormat="1" applyFont="1" applyBorder="1" applyAlignment="1">
      <alignment horizontal="right" vertical="top" indent="3" shrinkToFit="1"/>
    </xf>
    <xf numFmtId="1" fontId="2" fillId="0" borderId="10" xfId="0" applyNumberFormat="1" applyFont="1" applyBorder="1" applyAlignment="1">
      <alignment horizontal="center" vertical="top" shrinkToFit="1"/>
    </xf>
    <xf numFmtId="2" fontId="2" fillId="0" borderId="10" xfId="0" applyNumberFormat="1" applyFont="1" applyBorder="1" applyAlignment="1">
      <alignment horizontal="center" vertical="top" shrinkToFit="1"/>
    </xf>
    <xf numFmtId="3" fontId="2" fillId="0" borderId="10" xfId="0" applyNumberFormat="1" applyFont="1" applyBorder="1" applyAlignment="1">
      <alignment horizontal="left" vertical="top" indent="1" shrinkToFit="1"/>
    </xf>
    <xf numFmtId="2" fontId="2" fillId="0" borderId="10" xfId="0" applyNumberFormat="1" applyFont="1" applyBorder="1" applyAlignment="1">
      <alignment horizontal="left" vertical="top" indent="1" shrinkToFit="1"/>
    </xf>
    <xf numFmtId="3" fontId="2" fillId="0" borderId="10" xfId="0" applyNumberFormat="1" applyFont="1" applyBorder="1" applyAlignment="1">
      <alignment horizontal="right" vertical="top" indent="1" shrinkToFit="1"/>
    </xf>
    <xf numFmtId="3" fontId="2" fillId="0" borderId="10" xfId="0" applyNumberFormat="1" applyFont="1" applyBorder="1" applyAlignment="1">
      <alignment horizontal="right" vertical="top" shrinkToFit="1"/>
    </xf>
    <xf numFmtId="0" fontId="5" fillId="0" borderId="0" xfId="2" applyFont="1" applyAlignment="1">
      <alignment horizontal="left" vertical="top"/>
    </xf>
    <xf numFmtId="0" fontId="2" fillId="8" borderId="0" xfId="0" applyFont="1" applyFill="1" applyAlignment="1">
      <alignment horizontal="left" vertical="top"/>
    </xf>
    <xf numFmtId="164" fontId="2" fillId="0" borderId="10" xfId="1" applyFont="1" applyBorder="1" applyAlignment="1">
      <alignment horizontal="left" vertical="top"/>
    </xf>
    <xf numFmtId="165" fontId="2" fillId="0" borderId="10" xfId="1" applyNumberFormat="1" applyFont="1" applyBorder="1" applyAlignment="1">
      <alignment horizontal="left" vertical="top"/>
    </xf>
    <xf numFmtId="165" fontId="0" fillId="0" borderId="10" xfId="1" applyNumberFormat="1" applyFont="1" applyBorder="1" applyAlignment="1">
      <alignment horizontal="left" vertical="top"/>
    </xf>
    <xf numFmtId="165" fontId="5" fillId="8" borderId="10" xfId="1" applyNumberFormat="1" applyFont="1" applyFill="1" applyBorder="1" applyAlignment="1">
      <alignment horizontal="center" vertical="top" shrinkToFit="1"/>
    </xf>
    <xf numFmtId="165" fontId="2" fillId="0" borderId="10" xfId="0" applyNumberFormat="1" applyFont="1" applyBorder="1" applyAlignment="1">
      <alignment horizontal="left" vertical="top"/>
    </xf>
    <xf numFmtId="0" fontId="2" fillId="8" borderId="0" xfId="0" applyFont="1" applyFill="1" applyAlignment="1">
      <alignment horizontal="left" vertical="center"/>
    </xf>
    <xf numFmtId="165" fontId="5" fillId="0" borderId="10" xfId="0" applyNumberFormat="1" applyFont="1" applyBorder="1" applyAlignment="1">
      <alignment horizontal="left" vertical="top"/>
    </xf>
    <xf numFmtId="0" fontId="3" fillId="8" borderId="10" xfId="0" applyFont="1" applyFill="1" applyBorder="1" applyAlignment="1">
      <alignment horizontal="left" vertical="center" wrapText="1"/>
    </xf>
    <xf numFmtId="0" fontId="2" fillId="8" borderId="10" xfId="0" applyFont="1" applyFill="1" applyBorder="1" applyAlignment="1">
      <alignment horizontal="left" vertical="center" wrapText="1"/>
    </xf>
    <xf numFmtId="0" fontId="5" fillId="8" borderId="10" xfId="0" applyFont="1" applyFill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165" fontId="5" fillId="0" borderId="10" xfId="1" applyNumberFormat="1" applyFont="1" applyBorder="1" applyAlignment="1">
      <alignment horizontal="left" vertical="center"/>
    </xf>
    <xf numFmtId="165" fontId="0" fillId="0" borderId="10" xfId="1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 wrapText="1" indent="26"/>
    </xf>
    <xf numFmtId="0" fontId="3" fillId="0" borderId="10" xfId="0" applyFont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 indent="4"/>
    </xf>
    <xf numFmtId="0" fontId="3" fillId="3" borderId="10" xfId="0" applyFont="1" applyFill="1" applyBorder="1" applyAlignment="1">
      <alignment horizontal="left" vertical="top" wrapText="1" indent="4"/>
    </xf>
    <xf numFmtId="0" fontId="3" fillId="4" borderId="10" xfId="0" applyFont="1" applyFill="1" applyBorder="1" applyAlignment="1">
      <alignment horizontal="left" vertical="top" wrapText="1" indent="4"/>
    </xf>
    <xf numFmtId="0" fontId="3" fillId="4" borderId="10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2" borderId="10" xfId="0" applyFont="1" applyFill="1" applyBorder="1" applyAlignment="1">
      <alignment horizontal="left" vertical="center" wrapText="1" indent="6"/>
    </xf>
    <xf numFmtId="0" fontId="3" fillId="6" borderId="10" xfId="0" applyFont="1" applyFill="1" applyBorder="1" applyAlignment="1">
      <alignment horizontal="left" vertical="center" wrapText="1" indent="5"/>
    </xf>
    <xf numFmtId="0" fontId="3" fillId="7" borderId="10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top" wrapText="1"/>
    </xf>
    <xf numFmtId="0" fontId="3" fillId="0" borderId="13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top" wrapText="1"/>
    </xf>
    <xf numFmtId="0" fontId="8" fillId="0" borderId="9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left" vertical="center" wrapText="1" indent="2"/>
    </xf>
    <xf numFmtId="0" fontId="3" fillId="0" borderId="8" xfId="2" applyFont="1" applyBorder="1" applyAlignment="1">
      <alignment horizontal="left" vertical="center" wrapText="1" indent="2"/>
    </xf>
    <xf numFmtId="0" fontId="3" fillId="0" borderId="3" xfId="2" applyFont="1" applyBorder="1" applyAlignment="1">
      <alignment horizontal="left" vertical="top" wrapText="1" indent="4"/>
    </xf>
    <xf numFmtId="0" fontId="3" fillId="0" borderId="4" xfId="2" applyFont="1" applyBorder="1" applyAlignment="1">
      <alignment horizontal="left" vertical="top" wrapText="1" indent="4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workbookViewId="0">
      <pane ySplit="4" topLeftCell="A5" activePane="bottomLeft" state="frozen"/>
      <selection pane="bottomLeft" activeCell="H5" sqref="H5"/>
    </sheetView>
  </sheetViews>
  <sheetFormatPr defaultColWidth="9.296875" defaultRowHeight="13" x14ac:dyDescent="0.3"/>
  <cols>
    <col min="1" max="1" width="18.796875" style="1" customWidth="1"/>
    <col min="2" max="2" width="11.19921875" style="1" customWidth="1"/>
    <col min="3" max="3" width="15.5" style="1" customWidth="1"/>
    <col min="4" max="4" width="8.796875" style="1" customWidth="1"/>
    <col min="5" max="5" width="16" style="1" customWidth="1"/>
    <col min="6" max="6" width="9.796875" style="1" customWidth="1"/>
    <col min="7" max="7" width="17.19921875" style="1" customWidth="1"/>
    <col min="8" max="8" width="11.796875" style="1" customWidth="1"/>
    <col min="9" max="9" width="17.5" style="1" customWidth="1"/>
    <col min="10" max="10" width="16.5" style="46" customWidth="1"/>
    <col min="11" max="11" width="15.19921875" style="1" bestFit="1" customWidth="1"/>
    <col min="12" max="12" width="14.19921875" style="1" bestFit="1" customWidth="1"/>
    <col min="13" max="14" width="9.296875" style="1"/>
    <col min="15" max="15" width="18.796875" style="1" bestFit="1" customWidth="1"/>
    <col min="16" max="16384" width="9.296875" style="1"/>
  </cols>
  <sheetData>
    <row r="1" spans="1:12" x14ac:dyDescent="0.3">
      <c r="A1" s="61" t="s">
        <v>77</v>
      </c>
      <c r="B1" s="61"/>
      <c r="C1" s="61"/>
      <c r="D1" s="61"/>
      <c r="E1" s="61"/>
      <c r="F1" s="61"/>
      <c r="G1" s="61"/>
      <c r="H1" s="61"/>
      <c r="I1" s="61"/>
      <c r="J1" s="61"/>
    </row>
    <row r="2" spans="1:12" ht="16.5" customHeight="1" x14ac:dyDescent="0.3">
      <c r="A2" s="62" t="s">
        <v>48</v>
      </c>
      <c r="B2" s="62"/>
      <c r="C2" s="62"/>
      <c r="D2" s="62"/>
      <c r="E2" s="62"/>
      <c r="F2" s="62"/>
      <c r="G2" s="62"/>
      <c r="H2" s="62"/>
      <c r="I2" s="62"/>
      <c r="J2" s="62"/>
    </row>
    <row r="3" spans="1:12" x14ac:dyDescent="0.3">
      <c r="A3" s="6"/>
      <c r="B3" s="63" t="s">
        <v>1</v>
      </c>
      <c r="C3" s="63"/>
      <c r="D3" s="64" t="s">
        <v>2</v>
      </c>
      <c r="E3" s="64"/>
      <c r="F3" s="65" t="s">
        <v>3</v>
      </c>
      <c r="G3" s="65"/>
      <c r="H3" s="66" t="s">
        <v>4</v>
      </c>
      <c r="I3" s="66"/>
      <c r="J3" s="66"/>
    </row>
    <row r="4" spans="1:12" ht="26" x14ac:dyDescent="0.3">
      <c r="A4" s="31" t="s">
        <v>5</v>
      </c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  <c r="H4" s="5" t="s">
        <v>6</v>
      </c>
      <c r="I4" s="5" t="s">
        <v>7</v>
      </c>
      <c r="J4" s="5" t="s">
        <v>79</v>
      </c>
    </row>
    <row r="5" spans="1:12" x14ac:dyDescent="0.3">
      <c r="A5" s="30" t="s">
        <v>9</v>
      </c>
      <c r="B5" s="39">
        <v>887</v>
      </c>
      <c r="C5" s="37">
        <v>37259662</v>
      </c>
      <c r="D5" s="39">
        <v>812</v>
      </c>
      <c r="E5" s="37">
        <v>34128648</v>
      </c>
      <c r="F5" s="39">
        <v>960</v>
      </c>
      <c r="G5" s="37">
        <v>40838424</v>
      </c>
      <c r="H5" s="37">
        <f>SUM(B5,D5,F5)</f>
        <v>2659</v>
      </c>
      <c r="I5" s="37">
        <f>SUM(C5,E5,G5)</f>
        <v>112226734</v>
      </c>
      <c r="J5" s="47">
        <f t="shared" ref="J5:J42" si="0">I5/92</f>
        <v>1219855.8043478262</v>
      </c>
      <c r="L5" s="4"/>
    </row>
    <row r="6" spans="1:12" x14ac:dyDescent="0.3">
      <c r="A6" s="30" t="s">
        <v>10</v>
      </c>
      <c r="B6" s="37">
        <v>1282</v>
      </c>
      <c r="C6" s="37">
        <v>56443435</v>
      </c>
      <c r="D6" s="37">
        <v>1243</v>
      </c>
      <c r="E6" s="37">
        <v>55065398</v>
      </c>
      <c r="F6" s="37">
        <v>1155</v>
      </c>
      <c r="G6" s="37">
        <v>51300727</v>
      </c>
      <c r="H6" s="37">
        <f t="shared" ref="H6:H41" si="1">SUM(B6,D6,F6)</f>
        <v>3680</v>
      </c>
      <c r="I6" s="37">
        <f t="shared" ref="I6:I41" si="2">SUM(C6,E6,G6)</f>
        <v>162809560</v>
      </c>
      <c r="J6" s="47">
        <f t="shared" si="0"/>
        <v>1769669.1304347827</v>
      </c>
      <c r="L6" s="4"/>
    </row>
    <row r="7" spans="1:12" x14ac:dyDescent="0.3">
      <c r="A7" s="30" t="s">
        <v>11</v>
      </c>
      <c r="B7" s="37">
        <v>1066</v>
      </c>
      <c r="C7" s="37">
        <v>40433877</v>
      </c>
      <c r="D7" s="37">
        <v>1017</v>
      </c>
      <c r="E7" s="37">
        <v>38932572</v>
      </c>
      <c r="F7" s="37">
        <v>1115</v>
      </c>
      <c r="G7" s="37">
        <v>42604387</v>
      </c>
      <c r="H7" s="37">
        <f t="shared" si="1"/>
        <v>3198</v>
      </c>
      <c r="I7" s="37">
        <f t="shared" si="2"/>
        <v>121970836</v>
      </c>
      <c r="J7" s="47">
        <f t="shared" si="0"/>
        <v>1325769.956521739</v>
      </c>
      <c r="L7" s="4"/>
    </row>
    <row r="8" spans="1:12" x14ac:dyDescent="0.3">
      <c r="A8" s="30" t="s">
        <v>12</v>
      </c>
      <c r="B8" s="37">
        <v>1015</v>
      </c>
      <c r="C8" s="37">
        <v>45719088</v>
      </c>
      <c r="D8" s="37">
        <v>1056</v>
      </c>
      <c r="E8" s="37">
        <v>47427442</v>
      </c>
      <c r="F8" s="37">
        <v>1127</v>
      </c>
      <c r="G8" s="37">
        <v>51033315</v>
      </c>
      <c r="H8" s="37">
        <f t="shared" si="1"/>
        <v>3198</v>
      </c>
      <c r="I8" s="37">
        <f t="shared" si="2"/>
        <v>144179845</v>
      </c>
      <c r="J8" s="47">
        <f t="shared" si="0"/>
        <v>1567172.2282608696</v>
      </c>
      <c r="L8" s="4"/>
    </row>
    <row r="9" spans="1:12" x14ac:dyDescent="0.3">
      <c r="A9" s="30" t="s">
        <v>13</v>
      </c>
      <c r="B9" s="39">
        <v>122</v>
      </c>
      <c r="C9" s="37">
        <v>6427091</v>
      </c>
      <c r="D9" s="39">
        <v>105</v>
      </c>
      <c r="E9" s="37">
        <v>5463498</v>
      </c>
      <c r="F9" s="39">
        <v>177</v>
      </c>
      <c r="G9" s="37">
        <v>8193536</v>
      </c>
      <c r="H9" s="37">
        <f t="shared" si="1"/>
        <v>404</v>
      </c>
      <c r="I9" s="37">
        <f t="shared" si="2"/>
        <v>20084125</v>
      </c>
      <c r="J9" s="47">
        <f t="shared" si="0"/>
        <v>218305.70652173914</v>
      </c>
      <c r="L9" s="4"/>
    </row>
    <row r="10" spans="1:12" x14ac:dyDescent="0.3">
      <c r="A10" s="30" t="s">
        <v>14</v>
      </c>
      <c r="B10" s="39">
        <v>267</v>
      </c>
      <c r="C10" s="37">
        <v>11325637</v>
      </c>
      <c r="D10" s="39">
        <v>271</v>
      </c>
      <c r="E10" s="37">
        <v>11214861</v>
      </c>
      <c r="F10" s="39">
        <v>231</v>
      </c>
      <c r="G10" s="37">
        <v>9666433</v>
      </c>
      <c r="H10" s="37">
        <f t="shared" si="1"/>
        <v>769</v>
      </c>
      <c r="I10" s="37">
        <f t="shared" si="2"/>
        <v>32206931</v>
      </c>
      <c r="J10" s="47">
        <f t="shared" si="0"/>
        <v>350075.33695652173</v>
      </c>
      <c r="L10" s="4"/>
    </row>
    <row r="11" spans="1:12" x14ac:dyDescent="0.3">
      <c r="A11" s="30" t="s">
        <v>15</v>
      </c>
      <c r="B11" s="39">
        <v>931</v>
      </c>
      <c r="C11" s="37">
        <v>40227103</v>
      </c>
      <c r="D11" s="39">
        <v>885</v>
      </c>
      <c r="E11" s="37">
        <v>38590769</v>
      </c>
      <c r="F11" s="39">
        <v>890</v>
      </c>
      <c r="G11" s="37">
        <v>38903083</v>
      </c>
      <c r="H11" s="37">
        <f t="shared" si="1"/>
        <v>2706</v>
      </c>
      <c r="I11" s="37">
        <f t="shared" si="2"/>
        <v>117720955</v>
      </c>
      <c r="J11" s="47">
        <f t="shared" si="0"/>
        <v>1279575.5978260869</v>
      </c>
      <c r="L11" s="4"/>
    </row>
    <row r="12" spans="1:12" x14ac:dyDescent="0.3">
      <c r="A12" s="30" t="s">
        <v>16</v>
      </c>
      <c r="B12" s="39">
        <v>422</v>
      </c>
      <c r="C12" s="37">
        <v>19868406</v>
      </c>
      <c r="D12" s="39">
        <v>526</v>
      </c>
      <c r="E12" s="37">
        <v>24884316</v>
      </c>
      <c r="F12" s="39">
        <v>500</v>
      </c>
      <c r="G12" s="37">
        <v>23589480</v>
      </c>
      <c r="H12" s="37">
        <f t="shared" si="1"/>
        <v>1448</v>
      </c>
      <c r="I12" s="37">
        <f t="shared" si="2"/>
        <v>68342202</v>
      </c>
      <c r="J12" s="47">
        <f t="shared" si="0"/>
        <v>742850.02173913049</v>
      </c>
      <c r="L12" s="4"/>
    </row>
    <row r="13" spans="1:12" x14ac:dyDescent="0.3">
      <c r="A13" s="30" t="s">
        <v>17</v>
      </c>
      <c r="B13" s="39">
        <v>633</v>
      </c>
      <c r="C13" s="37">
        <v>24712540</v>
      </c>
      <c r="D13" s="39">
        <v>667</v>
      </c>
      <c r="E13" s="37">
        <v>26186488</v>
      </c>
      <c r="F13" s="39">
        <v>685</v>
      </c>
      <c r="G13" s="37">
        <v>27101348</v>
      </c>
      <c r="H13" s="37">
        <f t="shared" si="1"/>
        <v>1985</v>
      </c>
      <c r="I13" s="37">
        <f t="shared" si="2"/>
        <v>78000376</v>
      </c>
      <c r="J13" s="47">
        <f t="shared" si="0"/>
        <v>847830.17391304346</v>
      </c>
      <c r="L13" s="4"/>
    </row>
    <row r="14" spans="1:12" x14ac:dyDescent="0.3">
      <c r="A14" s="30" t="s">
        <v>18</v>
      </c>
      <c r="B14" s="37">
        <v>1865</v>
      </c>
      <c r="C14" s="37">
        <v>69402110</v>
      </c>
      <c r="D14" s="37">
        <v>1983</v>
      </c>
      <c r="E14" s="37">
        <v>73564482</v>
      </c>
      <c r="F14" s="37">
        <v>2165</v>
      </c>
      <c r="G14" s="37">
        <v>81525790</v>
      </c>
      <c r="H14" s="37">
        <f t="shared" si="1"/>
        <v>6013</v>
      </c>
      <c r="I14" s="37">
        <f t="shared" si="2"/>
        <v>224492382</v>
      </c>
      <c r="J14" s="47">
        <f t="shared" si="0"/>
        <v>2440134.586956522</v>
      </c>
      <c r="L14" s="4"/>
    </row>
    <row r="15" spans="1:12" x14ac:dyDescent="0.3">
      <c r="A15" s="30" t="s">
        <v>19</v>
      </c>
      <c r="B15" s="39">
        <v>209</v>
      </c>
      <c r="C15" s="37">
        <v>8775455</v>
      </c>
      <c r="D15" s="39">
        <v>221</v>
      </c>
      <c r="E15" s="37">
        <v>9185937</v>
      </c>
      <c r="F15" s="39">
        <v>283</v>
      </c>
      <c r="G15" s="37">
        <v>11506859</v>
      </c>
      <c r="H15" s="37">
        <f t="shared" si="1"/>
        <v>713</v>
      </c>
      <c r="I15" s="37">
        <f t="shared" si="2"/>
        <v>29468251</v>
      </c>
      <c r="J15" s="47">
        <f t="shared" si="0"/>
        <v>320307.07608695654</v>
      </c>
      <c r="L15" s="4"/>
    </row>
    <row r="16" spans="1:12" x14ac:dyDescent="0.3">
      <c r="A16" s="30" t="s">
        <v>20</v>
      </c>
      <c r="B16" s="37">
        <v>1353</v>
      </c>
      <c r="C16" s="37">
        <v>50968897</v>
      </c>
      <c r="D16" s="37">
        <v>1393</v>
      </c>
      <c r="E16" s="37">
        <v>52514112</v>
      </c>
      <c r="F16" s="37">
        <v>1534</v>
      </c>
      <c r="G16" s="37">
        <v>58037956</v>
      </c>
      <c r="H16" s="37">
        <f t="shared" si="1"/>
        <v>4280</v>
      </c>
      <c r="I16" s="37">
        <f t="shared" si="2"/>
        <v>161520965</v>
      </c>
      <c r="J16" s="47">
        <f t="shared" si="0"/>
        <v>1755662.6630434783</v>
      </c>
      <c r="L16" s="4"/>
    </row>
    <row r="17" spans="1:12" x14ac:dyDescent="0.3">
      <c r="A17" s="30" t="s">
        <v>21</v>
      </c>
      <c r="B17" s="39">
        <v>231</v>
      </c>
      <c r="C17" s="37">
        <v>8439000</v>
      </c>
      <c r="D17" s="39">
        <v>281</v>
      </c>
      <c r="E17" s="37">
        <v>10072002</v>
      </c>
      <c r="F17" s="39">
        <v>267</v>
      </c>
      <c r="G17" s="37">
        <v>9873991</v>
      </c>
      <c r="H17" s="37">
        <f t="shared" si="1"/>
        <v>779</v>
      </c>
      <c r="I17" s="37">
        <f t="shared" si="2"/>
        <v>28384993</v>
      </c>
      <c r="J17" s="47">
        <f t="shared" si="0"/>
        <v>308532.53260869568</v>
      </c>
      <c r="L17" s="4"/>
    </row>
    <row r="18" spans="1:12" x14ac:dyDescent="0.3">
      <c r="A18" s="30" t="s">
        <v>22</v>
      </c>
      <c r="B18" s="37">
        <v>1477</v>
      </c>
      <c r="C18" s="37">
        <v>65557659</v>
      </c>
      <c r="D18" s="37">
        <v>1496</v>
      </c>
      <c r="E18" s="37">
        <v>66388084</v>
      </c>
      <c r="F18" s="37">
        <v>1491</v>
      </c>
      <c r="G18" s="37">
        <v>66477665</v>
      </c>
      <c r="H18" s="37">
        <f t="shared" si="1"/>
        <v>4464</v>
      </c>
      <c r="I18" s="37">
        <f t="shared" si="2"/>
        <v>198423408</v>
      </c>
      <c r="J18" s="47">
        <f t="shared" si="0"/>
        <v>2156776.1739130435</v>
      </c>
      <c r="L18" s="4"/>
    </row>
    <row r="19" spans="1:12" x14ac:dyDescent="0.3">
      <c r="A19" s="30" t="s">
        <v>23</v>
      </c>
      <c r="B19" s="37">
        <v>1798</v>
      </c>
      <c r="C19" s="37">
        <v>75462205</v>
      </c>
      <c r="D19" s="37">
        <v>1850</v>
      </c>
      <c r="E19" s="37">
        <v>77732228</v>
      </c>
      <c r="F19" s="37">
        <v>2053</v>
      </c>
      <c r="G19" s="37">
        <v>88644842</v>
      </c>
      <c r="H19" s="37">
        <f t="shared" si="1"/>
        <v>5701</v>
      </c>
      <c r="I19" s="37">
        <f t="shared" si="2"/>
        <v>241839275</v>
      </c>
      <c r="J19" s="47">
        <f t="shared" si="0"/>
        <v>2628687.7717391304</v>
      </c>
      <c r="L19" s="4"/>
    </row>
    <row r="20" spans="1:12" x14ac:dyDescent="0.3">
      <c r="A20" s="30" t="s">
        <v>24</v>
      </c>
      <c r="B20" s="39">
        <v>510</v>
      </c>
      <c r="C20" s="37">
        <v>23010152</v>
      </c>
      <c r="D20" s="39">
        <v>678</v>
      </c>
      <c r="E20" s="37">
        <v>30689037</v>
      </c>
      <c r="F20" s="39">
        <v>615</v>
      </c>
      <c r="G20" s="37">
        <v>27548994</v>
      </c>
      <c r="H20" s="37">
        <f t="shared" si="1"/>
        <v>1803</v>
      </c>
      <c r="I20" s="37">
        <f t="shared" si="2"/>
        <v>81248183</v>
      </c>
      <c r="J20" s="47">
        <f t="shared" si="0"/>
        <v>883132.42391304346</v>
      </c>
      <c r="L20" s="4"/>
    </row>
    <row r="21" spans="1:12" x14ac:dyDescent="0.3">
      <c r="A21" s="30" t="s">
        <v>25</v>
      </c>
      <c r="B21" s="39">
        <v>857</v>
      </c>
      <c r="C21" s="37">
        <v>38673553</v>
      </c>
      <c r="D21" s="39">
        <v>913</v>
      </c>
      <c r="E21" s="37">
        <v>40770179</v>
      </c>
      <c r="F21" s="39">
        <v>915</v>
      </c>
      <c r="G21" s="37">
        <v>40682976</v>
      </c>
      <c r="H21" s="37">
        <f t="shared" si="1"/>
        <v>2685</v>
      </c>
      <c r="I21" s="37">
        <f t="shared" si="2"/>
        <v>120126708</v>
      </c>
      <c r="J21" s="47">
        <f t="shared" si="0"/>
        <v>1305725.0869565217</v>
      </c>
      <c r="L21" s="4"/>
    </row>
    <row r="22" spans="1:12" x14ac:dyDescent="0.3">
      <c r="A22" s="30" t="s">
        <v>26</v>
      </c>
      <c r="B22" s="39">
        <v>105</v>
      </c>
      <c r="C22" s="37">
        <v>4842786</v>
      </c>
      <c r="D22" s="39">
        <v>92</v>
      </c>
      <c r="E22" s="37">
        <v>3951424</v>
      </c>
      <c r="F22" s="39">
        <v>101</v>
      </c>
      <c r="G22" s="37">
        <v>4598429</v>
      </c>
      <c r="H22" s="37">
        <f t="shared" si="1"/>
        <v>298</v>
      </c>
      <c r="I22" s="37">
        <f t="shared" si="2"/>
        <v>13392639</v>
      </c>
      <c r="J22" s="47">
        <f t="shared" si="0"/>
        <v>145572.16304347827</v>
      </c>
      <c r="L22" s="4"/>
    </row>
    <row r="23" spans="1:12" x14ac:dyDescent="0.3">
      <c r="A23" s="30" t="s">
        <v>27</v>
      </c>
      <c r="B23" s="37">
        <v>1439</v>
      </c>
      <c r="C23" s="37">
        <v>61143391</v>
      </c>
      <c r="D23" s="37">
        <v>1454</v>
      </c>
      <c r="E23" s="37">
        <v>62533145</v>
      </c>
      <c r="F23" s="37">
        <v>1516</v>
      </c>
      <c r="G23" s="37">
        <v>64646648</v>
      </c>
      <c r="H23" s="37">
        <f t="shared" si="1"/>
        <v>4409</v>
      </c>
      <c r="I23" s="37">
        <f t="shared" si="2"/>
        <v>188323184</v>
      </c>
      <c r="J23" s="47">
        <f t="shared" si="0"/>
        <v>2046991.1304347827</v>
      </c>
      <c r="L23" s="4"/>
    </row>
    <row r="24" spans="1:12" x14ac:dyDescent="0.3">
      <c r="A24" s="30" t="s">
        <v>28</v>
      </c>
      <c r="B24" s="37">
        <v>3084</v>
      </c>
      <c r="C24" s="37">
        <v>142574126</v>
      </c>
      <c r="D24" s="37">
        <v>3570</v>
      </c>
      <c r="E24" s="37">
        <v>167041574</v>
      </c>
      <c r="F24" s="37">
        <v>3233</v>
      </c>
      <c r="G24" s="37">
        <v>151051200</v>
      </c>
      <c r="H24" s="37">
        <f t="shared" si="1"/>
        <v>9887</v>
      </c>
      <c r="I24" s="37">
        <f t="shared" si="2"/>
        <v>460666900</v>
      </c>
      <c r="J24" s="47">
        <f t="shared" si="0"/>
        <v>5007248.9130434785</v>
      </c>
      <c r="L24" s="4"/>
    </row>
    <row r="25" spans="1:12" x14ac:dyDescent="0.3">
      <c r="A25" s="30" t="s">
        <v>29</v>
      </c>
      <c r="B25" s="39">
        <v>184</v>
      </c>
      <c r="C25" s="37">
        <v>7879099</v>
      </c>
      <c r="D25" s="39">
        <v>159</v>
      </c>
      <c r="E25" s="37">
        <v>6780903</v>
      </c>
      <c r="F25" s="39">
        <v>223</v>
      </c>
      <c r="G25" s="37">
        <v>9581061</v>
      </c>
      <c r="H25" s="37">
        <f t="shared" si="1"/>
        <v>566</v>
      </c>
      <c r="I25" s="37">
        <f t="shared" si="2"/>
        <v>24241063</v>
      </c>
      <c r="J25" s="47">
        <f t="shared" si="0"/>
        <v>263489.8152173913</v>
      </c>
      <c r="L25" s="4"/>
    </row>
    <row r="26" spans="1:12" x14ac:dyDescent="0.3">
      <c r="A26" s="30" t="s">
        <v>30</v>
      </c>
      <c r="B26" s="39">
        <v>149</v>
      </c>
      <c r="C26" s="37">
        <v>6145006</v>
      </c>
      <c r="D26" s="39">
        <v>160</v>
      </c>
      <c r="E26" s="37">
        <v>6871936</v>
      </c>
      <c r="F26" s="39">
        <v>146</v>
      </c>
      <c r="G26" s="37">
        <v>5942727</v>
      </c>
      <c r="H26" s="37">
        <f t="shared" si="1"/>
        <v>455</v>
      </c>
      <c r="I26" s="37">
        <f t="shared" si="2"/>
        <v>18959669</v>
      </c>
      <c r="J26" s="47">
        <f t="shared" si="0"/>
        <v>206083.35869565216</v>
      </c>
      <c r="L26" s="4"/>
    </row>
    <row r="27" spans="1:12" x14ac:dyDescent="0.3">
      <c r="A27" s="30" t="s">
        <v>31</v>
      </c>
      <c r="B27" s="39">
        <v>229</v>
      </c>
      <c r="C27" s="37">
        <v>9498079</v>
      </c>
      <c r="D27" s="39">
        <v>271</v>
      </c>
      <c r="E27" s="37">
        <v>11266982</v>
      </c>
      <c r="F27" s="39">
        <v>291</v>
      </c>
      <c r="G27" s="37">
        <v>11862033</v>
      </c>
      <c r="H27" s="37">
        <f t="shared" si="1"/>
        <v>791</v>
      </c>
      <c r="I27" s="37">
        <f t="shared" si="2"/>
        <v>32627094</v>
      </c>
      <c r="J27" s="47">
        <f t="shared" si="0"/>
        <v>354642.32608695654</v>
      </c>
      <c r="L27" s="4"/>
    </row>
    <row r="28" spans="1:12" x14ac:dyDescent="0.3">
      <c r="A28" s="30" t="s">
        <v>32</v>
      </c>
      <c r="B28" s="37">
        <v>1213</v>
      </c>
      <c r="C28" s="37">
        <v>43760419</v>
      </c>
      <c r="D28" s="37">
        <v>1473</v>
      </c>
      <c r="E28" s="37">
        <v>52104793</v>
      </c>
      <c r="F28" s="37">
        <v>1507</v>
      </c>
      <c r="G28" s="37">
        <v>55484752</v>
      </c>
      <c r="H28" s="37">
        <f t="shared" si="1"/>
        <v>4193</v>
      </c>
      <c r="I28" s="37">
        <f t="shared" si="2"/>
        <v>151349964</v>
      </c>
      <c r="J28" s="47">
        <f t="shared" si="0"/>
        <v>1645108.3043478262</v>
      </c>
      <c r="L28" s="4"/>
    </row>
    <row r="29" spans="1:12" x14ac:dyDescent="0.3">
      <c r="A29" s="30" t="s">
        <v>33</v>
      </c>
      <c r="B29" s="37">
        <v>7381</v>
      </c>
      <c r="C29" s="37">
        <v>266513716</v>
      </c>
      <c r="D29" s="37">
        <v>7755</v>
      </c>
      <c r="E29" s="37">
        <v>277583834</v>
      </c>
      <c r="F29" s="37">
        <v>8018</v>
      </c>
      <c r="G29" s="37">
        <v>286418065</v>
      </c>
      <c r="H29" s="37">
        <f t="shared" si="1"/>
        <v>23154</v>
      </c>
      <c r="I29" s="37">
        <f t="shared" si="2"/>
        <v>830515615</v>
      </c>
      <c r="J29" s="47">
        <f t="shared" si="0"/>
        <v>9027343.6413043477</v>
      </c>
      <c r="L29" s="4"/>
    </row>
    <row r="30" spans="1:12" x14ac:dyDescent="0.3">
      <c r="A30" s="30" t="s">
        <v>34</v>
      </c>
      <c r="B30" s="39">
        <v>241</v>
      </c>
      <c r="C30" s="37">
        <v>10180056</v>
      </c>
      <c r="D30" s="39">
        <v>273</v>
      </c>
      <c r="E30" s="37">
        <v>11369876</v>
      </c>
      <c r="F30" s="39">
        <v>301</v>
      </c>
      <c r="G30" s="37">
        <v>12492758</v>
      </c>
      <c r="H30" s="37">
        <f t="shared" si="1"/>
        <v>815</v>
      </c>
      <c r="I30" s="37">
        <f t="shared" si="2"/>
        <v>34042690</v>
      </c>
      <c r="J30" s="47">
        <f t="shared" si="0"/>
        <v>370029.23913043475</v>
      </c>
      <c r="L30" s="4"/>
    </row>
    <row r="31" spans="1:12" x14ac:dyDescent="0.3">
      <c r="A31" s="30" t="s">
        <v>35</v>
      </c>
      <c r="B31" s="37">
        <v>1836</v>
      </c>
      <c r="C31" s="37">
        <v>78838833</v>
      </c>
      <c r="D31" s="37">
        <v>1770</v>
      </c>
      <c r="E31" s="37">
        <v>77065730</v>
      </c>
      <c r="F31" s="37">
        <v>1637</v>
      </c>
      <c r="G31" s="37">
        <v>69486251</v>
      </c>
      <c r="H31" s="37">
        <f t="shared" si="1"/>
        <v>5243</v>
      </c>
      <c r="I31" s="37">
        <f t="shared" si="2"/>
        <v>225390814</v>
      </c>
      <c r="J31" s="47">
        <f t="shared" si="0"/>
        <v>2449900.1521739131</v>
      </c>
      <c r="L31" s="4"/>
    </row>
    <row r="32" spans="1:12" x14ac:dyDescent="0.3">
      <c r="A32" s="30" t="s">
        <v>36</v>
      </c>
      <c r="B32" s="37">
        <v>2048</v>
      </c>
      <c r="C32" s="37">
        <v>76151166</v>
      </c>
      <c r="D32" s="37">
        <v>2299</v>
      </c>
      <c r="E32" s="37">
        <v>82307595</v>
      </c>
      <c r="F32" s="37">
        <v>2222</v>
      </c>
      <c r="G32" s="37">
        <v>80298715</v>
      </c>
      <c r="H32" s="37">
        <f t="shared" si="1"/>
        <v>6569</v>
      </c>
      <c r="I32" s="37">
        <f t="shared" si="2"/>
        <v>238757476</v>
      </c>
      <c r="J32" s="47">
        <f t="shared" si="0"/>
        <v>2595189.9565217393</v>
      </c>
      <c r="L32" s="4"/>
    </row>
    <row r="33" spans="1:12" x14ac:dyDescent="0.3">
      <c r="A33" s="30" t="s">
        <v>37</v>
      </c>
      <c r="B33" s="37">
        <v>1279</v>
      </c>
      <c r="C33" s="37">
        <v>47519151</v>
      </c>
      <c r="D33" s="37">
        <v>1228</v>
      </c>
      <c r="E33" s="37">
        <v>44965265</v>
      </c>
      <c r="F33" s="37">
        <v>1310</v>
      </c>
      <c r="G33" s="37">
        <v>48899278</v>
      </c>
      <c r="H33" s="37">
        <f t="shared" si="1"/>
        <v>3817</v>
      </c>
      <c r="I33" s="37">
        <f t="shared" si="2"/>
        <v>141383694</v>
      </c>
      <c r="J33" s="47">
        <f t="shared" si="0"/>
        <v>1536779.2826086956</v>
      </c>
      <c r="L33" s="4"/>
    </row>
    <row r="34" spans="1:12" x14ac:dyDescent="0.3">
      <c r="A34" s="30" t="s">
        <v>38</v>
      </c>
      <c r="B34" s="39">
        <v>882</v>
      </c>
      <c r="C34" s="37">
        <v>29979635</v>
      </c>
      <c r="D34" s="39">
        <v>707</v>
      </c>
      <c r="E34" s="37">
        <v>24918237</v>
      </c>
      <c r="F34" s="39">
        <v>651</v>
      </c>
      <c r="G34" s="37">
        <v>22705280</v>
      </c>
      <c r="H34" s="37">
        <f t="shared" si="1"/>
        <v>2240</v>
      </c>
      <c r="I34" s="37">
        <f t="shared" si="2"/>
        <v>77603152</v>
      </c>
      <c r="J34" s="47">
        <f t="shared" si="0"/>
        <v>843512.52173913049</v>
      </c>
      <c r="L34" s="4"/>
    </row>
    <row r="35" spans="1:12" x14ac:dyDescent="0.3">
      <c r="A35" s="30" t="s">
        <v>39</v>
      </c>
      <c r="B35" s="37">
        <v>2503</v>
      </c>
      <c r="C35" s="37">
        <v>86635226</v>
      </c>
      <c r="D35" s="37">
        <v>2124</v>
      </c>
      <c r="E35" s="37">
        <v>72515126</v>
      </c>
      <c r="F35" s="37">
        <v>2225</v>
      </c>
      <c r="G35" s="37">
        <v>78356629</v>
      </c>
      <c r="H35" s="37">
        <f t="shared" si="1"/>
        <v>6852</v>
      </c>
      <c r="I35" s="37">
        <f t="shared" si="2"/>
        <v>237506981</v>
      </c>
      <c r="J35" s="47">
        <f t="shared" si="0"/>
        <v>2581597.6195652173</v>
      </c>
      <c r="L35" s="4"/>
    </row>
    <row r="36" spans="1:12" x14ac:dyDescent="0.3">
      <c r="A36" s="30" t="s">
        <v>40</v>
      </c>
      <c r="B36" s="39">
        <v>793</v>
      </c>
      <c r="C36" s="37">
        <v>34798336</v>
      </c>
      <c r="D36" s="39">
        <v>939</v>
      </c>
      <c r="E36" s="37">
        <v>40506461</v>
      </c>
      <c r="F36" s="39">
        <v>917</v>
      </c>
      <c r="G36" s="37">
        <v>39972053</v>
      </c>
      <c r="H36" s="37">
        <f t="shared" si="1"/>
        <v>2649</v>
      </c>
      <c r="I36" s="37">
        <f t="shared" si="2"/>
        <v>115276850</v>
      </c>
      <c r="J36" s="47">
        <f t="shared" si="0"/>
        <v>1253009.2391304348</v>
      </c>
      <c r="L36" s="4"/>
    </row>
    <row r="37" spans="1:12" x14ac:dyDescent="0.3">
      <c r="A37" s="30" t="s">
        <v>41</v>
      </c>
      <c r="B37" s="37">
        <v>1727</v>
      </c>
      <c r="C37" s="37">
        <v>71420750</v>
      </c>
      <c r="D37" s="37">
        <v>1623</v>
      </c>
      <c r="E37" s="37">
        <v>67276376</v>
      </c>
      <c r="F37" s="37">
        <v>1650</v>
      </c>
      <c r="G37" s="37">
        <v>69716420</v>
      </c>
      <c r="H37" s="37">
        <f t="shared" si="1"/>
        <v>5000</v>
      </c>
      <c r="I37" s="37">
        <f t="shared" si="2"/>
        <v>208413546</v>
      </c>
      <c r="J37" s="47">
        <f t="shared" si="0"/>
        <v>2265364.6304347827</v>
      </c>
      <c r="L37" s="4"/>
    </row>
    <row r="38" spans="1:12" x14ac:dyDescent="0.3">
      <c r="A38" s="30" t="s">
        <v>42</v>
      </c>
      <c r="B38" s="39">
        <v>156</v>
      </c>
      <c r="C38" s="37">
        <v>6539367</v>
      </c>
      <c r="D38" s="39">
        <v>194</v>
      </c>
      <c r="E38" s="37">
        <v>8515179</v>
      </c>
      <c r="F38" s="39">
        <v>214</v>
      </c>
      <c r="G38" s="37">
        <v>9376104</v>
      </c>
      <c r="H38" s="37">
        <f t="shared" si="1"/>
        <v>564</v>
      </c>
      <c r="I38" s="37">
        <f t="shared" si="2"/>
        <v>24430650</v>
      </c>
      <c r="J38" s="47">
        <f t="shared" si="0"/>
        <v>265550.54347826086</v>
      </c>
      <c r="L38" s="4"/>
    </row>
    <row r="39" spans="1:12" x14ac:dyDescent="0.3">
      <c r="A39" s="30" t="s">
        <v>43</v>
      </c>
      <c r="B39" s="39">
        <v>189</v>
      </c>
      <c r="C39" s="37">
        <v>7359000</v>
      </c>
      <c r="D39" s="39">
        <v>198</v>
      </c>
      <c r="E39" s="37">
        <v>7929000</v>
      </c>
      <c r="F39" s="39">
        <v>210</v>
      </c>
      <c r="G39" s="37">
        <v>8351001</v>
      </c>
      <c r="H39" s="37">
        <f t="shared" si="1"/>
        <v>597</v>
      </c>
      <c r="I39" s="37">
        <f t="shared" si="2"/>
        <v>23639001</v>
      </c>
      <c r="J39" s="47">
        <f t="shared" si="0"/>
        <v>256945.66304347827</v>
      </c>
      <c r="L39" s="4"/>
    </row>
    <row r="40" spans="1:12" x14ac:dyDescent="0.3">
      <c r="A40" s="30" t="s">
        <v>44</v>
      </c>
      <c r="B40" s="39">
        <v>64</v>
      </c>
      <c r="C40" s="37">
        <v>2952676</v>
      </c>
      <c r="D40" s="39">
        <v>49</v>
      </c>
      <c r="E40" s="37">
        <v>2277008</v>
      </c>
      <c r="F40" s="39">
        <v>41</v>
      </c>
      <c r="G40" s="37">
        <v>1945002</v>
      </c>
      <c r="H40" s="37">
        <f t="shared" si="1"/>
        <v>154</v>
      </c>
      <c r="I40" s="37">
        <f t="shared" si="2"/>
        <v>7174686</v>
      </c>
      <c r="J40" s="47">
        <f t="shared" si="0"/>
        <v>77985.717391304352</v>
      </c>
      <c r="L40" s="4"/>
    </row>
    <row r="41" spans="1:12" x14ac:dyDescent="0.3">
      <c r="A41" s="30" t="s">
        <v>45</v>
      </c>
      <c r="B41" s="37">
        <v>1211</v>
      </c>
      <c r="C41" s="37">
        <v>53910848</v>
      </c>
      <c r="D41" s="37">
        <v>1228</v>
      </c>
      <c r="E41" s="37">
        <v>55222122</v>
      </c>
      <c r="F41" s="37">
        <v>1317</v>
      </c>
      <c r="G41" s="37">
        <v>59865049</v>
      </c>
      <c r="H41" s="37">
        <f t="shared" si="1"/>
        <v>3756</v>
      </c>
      <c r="I41" s="37">
        <f t="shared" si="2"/>
        <v>168998019</v>
      </c>
      <c r="J41" s="47">
        <f t="shared" si="0"/>
        <v>1836934.9891304348</v>
      </c>
      <c r="L41" s="4"/>
    </row>
    <row r="42" spans="1:12" x14ac:dyDescent="0.3">
      <c r="A42" s="33" t="s">
        <v>46</v>
      </c>
      <c r="B42" s="35">
        <f>SUM(B5:B41)</f>
        <v>41638</v>
      </c>
      <c r="C42" s="35">
        <f t="shared" ref="C42:I42" si="3">SUM(C5:C41)</f>
        <v>1671347536</v>
      </c>
      <c r="D42" s="35">
        <f t="shared" si="3"/>
        <v>42963</v>
      </c>
      <c r="E42" s="35">
        <f t="shared" si="3"/>
        <v>1725812619</v>
      </c>
      <c r="F42" s="35">
        <f t="shared" si="3"/>
        <v>43893</v>
      </c>
      <c r="G42" s="35">
        <f t="shared" si="3"/>
        <v>1768579261</v>
      </c>
      <c r="H42" s="35">
        <f t="shared" si="3"/>
        <v>128494</v>
      </c>
      <c r="I42" s="35">
        <f t="shared" si="3"/>
        <v>5165739416</v>
      </c>
      <c r="J42" s="47">
        <f t="shared" si="0"/>
        <v>56149341.478260867</v>
      </c>
      <c r="L42" s="4"/>
    </row>
    <row r="43" spans="1:12" s="46" customFormat="1" ht="18" customHeight="1" x14ac:dyDescent="0.3">
      <c r="A43" s="33" t="s">
        <v>47</v>
      </c>
      <c r="B43" s="36"/>
      <c r="C43" s="57">
        <f>C42/31</f>
        <v>53914436.645161293</v>
      </c>
      <c r="D43" s="58"/>
      <c r="E43" s="57">
        <f>E42/30</f>
        <v>57527087.299999997</v>
      </c>
      <c r="F43" s="58"/>
      <c r="G43" s="57">
        <f>G42/31</f>
        <v>57050943.903225809</v>
      </c>
      <c r="H43" s="58"/>
      <c r="I43" s="57">
        <f>I42/92</f>
        <v>56149341.478260867</v>
      </c>
      <c r="J43" s="36"/>
    </row>
  </sheetData>
  <mergeCells count="6">
    <mergeCell ref="A1:J1"/>
    <mergeCell ref="A2:J2"/>
    <mergeCell ref="B3:C3"/>
    <mergeCell ref="D3:E3"/>
    <mergeCell ref="F3:G3"/>
    <mergeCell ref="H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workbookViewId="0">
      <pane ySplit="4" topLeftCell="A5" activePane="bottomLeft" state="frozen"/>
      <selection pane="bottomLeft" activeCell="J5" sqref="J5"/>
    </sheetView>
  </sheetViews>
  <sheetFormatPr defaultRowHeight="13" x14ac:dyDescent="0.3"/>
  <cols>
    <col min="1" max="1" width="16.296875" customWidth="1"/>
    <col min="2" max="2" width="11.19921875" customWidth="1"/>
    <col min="3" max="3" width="15.5" customWidth="1"/>
    <col min="4" max="4" width="8.796875" customWidth="1"/>
    <col min="5" max="5" width="16" customWidth="1"/>
    <col min="6" max="6" width="9.796875" customWidth="1"/>
    <col min="7" max="7" width="17.19921875" customWidth="1"/>
    <col min="8" max="8" width="11.796875" customWidth="1"/>
    <col min="9" max="9" width="17.5" customWidth="1"/>
    <col min="10" max="10" width="16.5" style="7" customWidth="1"/>
    <col min="11" max="11" width="15.8984375" style="1" customWidth="1"/>
    <col min="12" max="12" width="10.5" customWidth="1"/>
    <col min="13" max="13" width="12.69921875" customWidth="1"/>
  </cols>
  <sheetData>
    <row r="1" spans="1:12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2" ht="16.5" customHeight="1" x14ac:dyDescent="0.3">
      <c r="A2" s="62" t="s">
        <v>49</v>
      </c>
      <c r="B2" s="62"/>
      <c r="C2" s="62"/>
      <c r="D2" s="62"/>
      <c r="E2" s="62"/>
      <c r="F2" s="62"/>
      <c r="G2" s="62"/>
      <c r="H2" s="62"/>
      <c r="I2" s="62"/>
      <c r="J2" s="62"/>
    </row>
    <row r="3" spans="1:12" x14ac:dyDescent="0.3">
      <c r="A3" s="67" t="s">
        <v>5</v>
      </c>
      <c r="B3" s="63" t="s">
        <v>1</v>
      </c>
      <c r="C3" s="63"/>
      <c r="D3" s="64" t="s">
        <v>2</v>
      </c>
      <c r="E3" s="64"/>
      <c r="F3" s="65" t="s">
        <v>3</v>
      </c>
      <c r="G3" s="65"/>
      <c r="H3" s="66" t="s">
        <v>4</v>
      </c>
      <c r="I3" s="66"/>
      <c r="J3" s="66"/>
    </row>
    <row r="4" spans="1:12" ht="26" x14ac:dyDescent="0.3">
      <c r="A4" s="67"/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  <c r="H4" s="5" t="s">
        <v>6</v>
      </c>
      <c r="I4" s="5" t="s">
        <v>7</v>
      </c>
      <c r="J4" s="5" t="s">
        <v>8</v>
      </c>
    </row>
    <row r="5" spans="1:12" x14ac:dyDescent="0.3">
      <c r="A5" s="30" t="s">
        <v>9</v>
      </c>
      <c r="B5" s="39">
        <v>115</v>
      </c>
      <c r="C5" s="37">
        <v>3999330</v>
      </c>
      <c r="D5" s="39">
        <v>158</v>
      </c>
      <c r="E5" s="37">
        <v>5464788</v>
      </c>
      <c r="F5" s="39">
        <v>196</v>
      </c>
      <c r="G5" s="37">
        <v>6600335</v>
      </c>
      <c r="H5" s="39">
        <f>SUM(B5,D5,F5)</f>
        <v>469</v>
      </c>
      <c r="I5" s="37">
        <f>SUM(C5,E5,G5)</f>
        <v>16064453</v>
      </c>
      <c r="J5" s="48">
        <f t="shared" ref="J5:J41" si="0">I5/92</f>
        <v>174613.61956521738</v>
      </c>
    </row>
    <row r="6" spans="1:12" x14ac:dyDescent="0.3">
      <c r="A6" s="30" t="s">
        <v>10</v>
      </c>
      <c r="B6" s="39">
        <v>70</v>
      </c>
      <c r="C6" s="37">
        <v>2928988</v>
      </c>
      <c r="D6" s="39">
        <v>128</v>
      </c>
      <c r="E6" s="37">
        <v>5287999</v>
      </c>
      <c r="F6" s="39">
        <v>102</v>
      </c>
      <c r="G6" s="37">
        <v>3889010</v>
      </c>
      <c r="H6" s="39">
        <f t="shared" ref="H6:H41" si="1">SUM(B6,D6,F6)</f>
        <v>300</v>
      </c>
      <c r="I6" s="37">
        <f t="shared" ref="I6:I41" si="2">SUM(C6,E6,G6)</f>
        <v>12105997</v>
      </c>
      <c r="J6" s="48">
        <f t="shared" si="0"/>
        <v>131586.92391304349</v>
      </c>
    </row>
    <row r="7" spans="1:12" x14ac:dyDescent="0.3">
      <c r="A7" s="30" t="s">
        <v>11</v>
      </c>
      <c r="B7" s="39">
        <v>112</v>
      </c>
      <c r="C7" s="37">
        <v>5454835</v>
      </c>
      <c r="D7" s="39">
        <v>175</v>
      </c>
      <c r="E7" s="37">
        <v>8157680</v>
      </c>
      <c r="F7" s="39">
        <v>147</v>
      </c>
      <c r="G7" s="37">
        <v>8337457</v>
      </c>
      <c r="H7" s="39">
        <f t="shared" si="1"/>
        <v>434</v>
      </c>
      <c r="I7" s="37">
        <f t="shared" si="2"/>
        <v>21949972</v>
      </c>
      <c r="J7" s="48">
        <f t="shared" si="0"/>
        <v>238586.65217391305</v>
      </c>
      <c r="L7" s="3"/>
    </row>
    <row r="8" spans="1:12" x14ac:dyDescent="0.3">
      <c r="A8" s="30" t="s">
        <v>12</v>
      </c>
      <c r="B8" s="39">
        <v>160</v>
      </c>
      <c r="C8" s="37">
        <v>5587496</v>
      </c>
      <c r="D8" s="39">
        <v>218</v>
      </c>
      <c r="E8" s="37">
        <v>7987904</v>
      </c>
      <c r="F8" s="39">
        <v>232</v>
      </c>
      <c r="G8" s="37">
        <v>8898627</v>
      </c>
      <c r="H8" s="39">
        <f t="shared" si="1"/>
        <v>610</v>
      </c>
      <c r="I8" s="37">
        <f t="shared" si="2"/>
        <v>22474027</v>
      </c>
      <c r="J8" s="48">
        <f t="shared" si="0"/>
        <v>244282.90217391305</v>
      </c>
    </row>
    <row r="9" spans="1:12" x14ac:dyDescent="0.3">
      <c r="A9" s="30" t="s">
        <v>13</v>
      </c>
      <c r="B9" s="39">
        <v>28</v>
      </c>
      <c r="C9" s="37">
        <v>1095957</v>
      </c>
      <c r="D9" s="39">
        <v>33</v>
      </c>
      <c r="E9" s="37">
        <v>1437000</v>
      </c>
      <c r="F9" s="39">
        <v>23</v>
      </c>
      <c r="G9" s="37">
        <v>1090000</v>
      </c>
      <c r="H9" s="39">
        <f t="shared" si="1"/>
        <v>84</v>
      </c>
      <c r="I9" s="37">
        <f t="shared" si="2"/>
        <v>3622957</v>
      </c>
      <c r="J9" s="48">
        <f t="shared" si="0"/>
        <v>39379.967391304344</v>
      </c>
    </row>
    <row r="10" spans="1:12" x14ac:dyDescent="0.3">
      <c r="A10" s="30" t="s">
        <v>14</v>
      </c>
      <c r="B10" s="39">
        <v>28</v>
      </c>
      <c r="C10" s="37">
        <v>864727</v>
      </c>
      <c r="D10" s="39">
        <v>26</v>
      </c>
      <c r="E10" s="37">
        <v>783510</v>
      </c>
      <c r="F10" s="39">
        <v>33</v>
      </c>
      <c r="G10" s="37">
        <v>1228353</v>
      </c>
      <c r="H10" s="39">
        <f t="shared" si="1"/>
        <v>87</v>
      </c>
      <c r="I10" s="37">
        <f t="shared" si="2"/>
        <v>2876590</v>
      </c>
      <c r="J10" s="48">
        <f t="shared" si="0"/>
        <v>31267.282608695652</v>
      </c>
    </row>
    <row r="11" spans="1:12" x14ac:dyDescent="0.3">
      <c r="A11" s="30" t="s">
        <v>15</v>
      </c>
      <c r="B11" s="39">
        <v>228</v>
      </c>
      <c r="C11" s="37">
        <v>8308703</v>
      </c>
      <c r="D11" s="39">
        <v>158</v>
      </c>
      <c r="E11" s="37">
        <v>5849755</v>
      </c>
      <c r="F11" s="39">
        <v>138</v>
      </c>
      <c r="G11" s="37">
        <v>5283768</v>
      </c>
      <c r="H11" s="39">
        <f t="shared" si="1"/>
        <v>524</v>
      </c>
      <c r="I11" s="37">
        <f t="shared" si="2"/>
        <v>19442226</v>
      </c>
      <c r="J11" s="48">
        <f t="shared" si="0"/>
        <v>211328.54347826086</v>
      </c>
    </row>
    <row r="12" spans="1:12" x14ac:dyDescent="0.3">
      <c r="A12" s="30" t="s">
        <v>16</v>
      </c>
      <c r="B12" s="39">
        <v>101</v>
      </c>
      <c r="C12" s="37">
        <v>4136180</v>
      </c>
      <c r="D12" s="39">
        <v>74</v>
      </c>
      <c r="E12" s="37">
        <v>3171001</v>
      </c>
      <c r="F12" s="39">
        <v>98</v>
      </c>
      <c r="G12" s="37">
        <v>4294003</v>
      </c>
      <c r="H12" s="39">
        <f t="shared" si="1"/>
        <v>273</v>
      </c>
      <c r="I12" s="37">
        <f t="shared" si="2"/>
        <v>11601184</v>
      </c>
      <c r="J12" s="48">
        <f t="shared" si="0"/>
        <v>126099.82608695653</v>
      </c>
    </row>
    <row r="13" spans="1:12" x14ac:dyDescent="0.3">
      <c r="A13" s="30" t="s">
        <v>17</v>
      </c>
      <c r="B13" s="39">
        <v>122</v>
      </c>
      <c r="C13" s="37">
        <v>4089352</v>
      </c>
      <c r="D13" s="39">
        <v>166</v>
      </c>
      <c r="E13" s="37">
        <v>5649546</v>
      </c>
      <c r="F13" s="39">
        <v>138</v>
      </c>
      <c r="G13" s="37">
        <v>4461267</v>
      </c>
      <c r="H13" s="39">
        <f t="shared" si="1"/>
        <v>426</v>
      </c>
      <c r="I13" s="37">
        <f t="shared" si="2"/>
        <v>14200165</v>
      </c>
      <c r="J13" s="48">
        <f t="shared" si="0"/>
        <v>154349.61956521738</v>
      </c>
    </row>
    <row r="14" spans="1:12" x14ac:dyDescent="0.3">
      <c r="A14" s="30" t="s">
        <v>18</v>
      </c>
      <c r="B14" s="39">
        <v>336</v>
      </c>
      <c r="C14" s="37">
        <v>10392813</v>
      </c>
      <c r="D14" s="39">
        <v>418</v>
      </c>
      <c r="E14" s="37">
        <v>14774777</v>
      </c>
      <c r="F14" s="39">
        <v>447</v>
      </c>
      <c r="G14" s="37">
        <v>14372781</v>
      </c>
      <c r="H14" s="39">
        <f t="shared" si="1"/>
        <v>1201</v>
      </c>
      <c r="I14" s="37">
        <f t="shared" si="2"/>
        <v>39540371</v>
      </c>
      <c r="J14" s="48">
        <f t="shared" si="0"/>
        <v>429786.64130434784</v>
      </c>
    </row>
    <row r="15" spans="1:12" x14ac:dyDescent="0.3">
      <c r="A15" s="30" t="s">
        <v>19</v>
      </c>
      <c r="B15" s="39">
        <v>71</v>
      </c>
      <c r="C15" s="37">
        <v>2383019</v>
      </c>
      <c r="D15" s="39">
        <v>41</v>
      </c>
      <c r="E15" s="37">
        <v>1477451</v>
      </c>
      <c r="F15" s="39">
        <v>65</v>
      </c>
      <c r="G15" s="37">
        <v>2627425</v>
      </c>
      <c r="H15" s="39">
        <f t="shared" si="1"/>
        <v>177</v>
      </c>
      <c r="I15" s="37">
        <f t="shared" si="2"/>
        <v>6487895</v>
      </c>
      <c r="J15" s="48">
        <f t="shared" si="0"/>
        <v>70520.59782608696</v>
      </c>
    </row>
    <row r="16" spans="1:12" x14ac:dyDescent="0.3">
      <c r="A16" s="30" t="s">
        <v>20</v>
      </c>
      <c r="B16" s="39">
        <v>289</v>
      </c>
      <c r="C16" s="37">
        <v>9682082</v>
      </c>
      <c r="D16" s="39">
        <v>430</v>
      </c>
      <c r="E16" s="37">
        <v>15070493</v>
      </c>
      <c r="F16" s="39">
        <v>455</v>
      </c>
      <c r="G16" s="37">
        <v>17095324</v>
      </c>
      <c r="H16" s="39">
        <f t="shared" si="1"/>
        <v>1174</v>
      </c>
      <c r="I16" s="37">
        <f t="shared" si="2"/>
        <v>41847899</v>
      </c>
      <c r="J16" s="48">
        <f t="shared" si="0"/>
        <v>454868.46739130432</v>
      </c>
    </row>
    <row r="17" spans="1:10" x14ac:dyDescent="0.3">
      <c r="A17" s="30" t="s">
        <v>21</v>
      </c>
      <c r="B17" s="39">
        <v>29</v>
      </c>
      <c r="C17" s="37">
        <v>972108</v>
      </c>
      <c r="D17" s="39">
        <v>23</v>
      </c>
      <c r="E17" s="37">
        <v>734101</v>
      </c>
      <c r="F17" s="39">
        <v>50</v>
      </c>
      <c r="G17" s="37">
        <v>1597090</v>
      </c>
      <c r="H17" s="39">
        <f t="shared" si="1"/>
        <v>102</v>
      </c>
      <c r="I17" s="37">
        <f t="shared" si="2"/>
        <v>3303299</v>
      </c>
      <c r="J17" s="48">
        <f t="shared" si="0"/>
        <v>35905.42391304348</v>
      </c>
    </row>
    <row r="18" spans="1:10" x14ac:dyDescent="0.3">
      <c r="A18" s="30" t="s">
        <v>22</v>
      </c>
      <c r="B18" s="39">
        <v>147</v>
      </c>
      <c r="C18" s="37">
        <v>5094907</v>
      </c>
      <c r="D18" s="39">
        <v>245</v>
      </c>
      <c r="E18" s="37">
        <v>9051098</v>
      </c>
      <c r="F18" s="39">
        <v>229</v>
      </c>
      <c r="G18" s="37">
        <v>8392891</v>
      </c>
      <c r="H18" s="39">
        <f t="shared" si="1"/>
        <v>621</v>
      </c>
      <c r="I18" s="37">
        <f t="shared" si="2"/>
        <v>22538896</v>
      </c>
      <c r="J18" s="48">
        <f t="shared" si="0"/>
        <v>244988</v>
      </c>
    </row>
    <row r="19" spans="1:10" x14ac:dyDescent="0.3">
      <c r="A19" s="30" t="s">
        <v>23</v>
      </c>
      <c r="B19" s="39">
        <v>165</v>
      </c>
      <c r="C19" s="37">
        <v>6775995</v>
      </c>
      <c r="D19" s="39">
        <v>239</v>
      </c>
      <c r="E19" s="37">
        <v>9746768</v>
      </c>
      <c r="F19" s="39">
        <v>319</v>
      </c>
      <c r="G19" s="37">
        <v>13373529</v>
      </c>
      <c r="H19" s="39">
        <f t="shared" si="1"/>
        <v>723</v>
      </c>
      <c r="I19" s="37">
        <f t="shared" si="2"/>
        <v>29896292</v>
      </c>
      <c r="J19" s="48">
        <f t="shared" si="0"/>
        <v>324959.69565217389</v>
      </c>
    </row>
    <row r="20" spans="1:10" x14ac:dyDescent="0.3">
      <c r="A20" s="30" t="s">
        <v>24</v>
      </c>
      <c r="B20" s="39">
        <v>47</v>
      </c>
      <c r="C20" s="37">
        <v>1884996</v>
      </c>
      <c r="D20" s="39">
        <v>64</v>
      </c>
      <c r="E20" s="37">
        <v>2640970</v>
      </c>
      <c r="F20" s="39">
        <v>76</v>
      </c>
      <c r="G20" s="37">
        <v>3289500</v>
      </c>
      <c r="H20" s="39">
        <f t="shared" si="1"/>
        <v>187</v>
      </c>
      <c r="I20" s="37">
        <f t="shared" si="2"/>
        <v>7815466</v>
      </c>
      <c r="J20" s="48">
        <f t="shared" si="0"/>
        <v>84950.717391304352</v>
      </c>
    </row>
    <row r="21" spans="1:10" x14ac:dyDescent="0.3">
      <c r="A21" s="30" t="s">
        <v>25</v>
      </c>
      <c r="B21" s="39">
        <v>101</v>
      </c>
      <c r="C21" s="37">
        <v>3708679</v>
      </c>
      <c r="D21" s="39">
        <v>131</v>
      </c>
      <c r="E21" s="37">
        <v>4553676</v>
      </c>
      <c r="F21" s="39">
        <v>135</v>
      </c>
      <c r="G21" s="37">
        <v>4688784</v>
      </c>
      <c r="H21" s="39">
        <f t="shared" si="1"/>
        <v>367</v>
      </c>
      <c r="I21" s="37">
        <f t="shared" si="2"/>
        <v>12951139</v>
      </c>
      <c r="J21" s="48">
        <f t="shared" si="0"/>
        <v>140773.25</v>
      </c>
    </row>
    <row r="22" spans="1:10" x14ac:dyDescent="0.3">
      <c r="A22" s="30" t="s">
        <v>26</v>
      </c>
      <c r="B22" s="39">
        <v>13</v>
      </c>
      <c r="C22" s="37">
        <v>578997</v>
      </c>
      <c r="D22" s="39">
        <v>10</v>
      </c>
      <c r="E22" s="37">
        <v>361000</v>
      </c>
      <c r="F22" s="39">
        <v>16</v>
      </c>
      <c r="G22" s="37">
        <v>657886</v>
      </c>
      <c r="H22" s="39">
        <f t="shared" si="1"/>
        <v>39</v>
      </c>
      <c r="I22" s="37">
        <f t="shared" si="2"/>
        <v>1597883</v>
      </c>
      <c r="J22" s="48">
        <f t="shared" si="0"/>
        <v>17368.293478260868</v>
      </c>
    </row>
    <row r="23" spans="1:10" x14ac:dyDescent="0.3">
      <c r="A23" s="30" t="s">
        <v>27</v>
      </c>
      <c r="B23" s="39">
        <v>177</v>
      </c>
      <c r="C23" s="37">
        <v>6925057</v>
      </c>
      <c r="D23" s="39">
        <v>288</v>
      </c>
      <c r="E23" s="37">
        <v>11231676</v>
      </c>
      <c r="F23" s="39">
        <v>263</v>
      </c>
      <c r="G23" s="37">
        <v>11093960</v>
      </c>
      <c r="H23" s="39">
        <f t="shared" si="1"/>
        <v>728</v>
      </c>
      <c r="I23" s="37">
        <f t="shared" si="2"/>
        <v>29250693</v>
      </c>
      <c r="J23" s="48">
        <f t="shared" si="0"/>
        <v>317942.3152173913</v>
      </c>
    </row>
    <row r="24" spans="1:10" x14ac:dyDescent="0.3">
      <c r="A24" s="30" t="s">
        <v>28</v>
      </c>
      <c r="B24" s="39">
        <v>259</v>
      </c>
      <c r="C24" s="37">
        <v>10074637</v>
      </c>
      <c r="D24" s="39">
        <v>500</v>
      </c>
      <c r="E24" s="37">
        <v>19753560</v>
      </c>
      <c r="F24" s="39">
        <v>583</v>
      </c>
      <c r="G24" s="37">
        <v>25093456</v>
      </c>
      <c r="H24" s="39">
        <f t="shared" si="1"/>
        <v>1342</v>
      </c>
      <c r="I24" s="37">
        <f t="shared" si="2"/>
        <v>54921653</v>
      </c>
      <c r="J24" s="48">
        <f t="shared" si="0"/>
        <v>596974.48913043481</v>
      </c>
    </row>
    <row r="25" spans="1:10" x14ac:dyDescent="0.3">
      <c r="A25" s="30" t="s">
        <v>29</v>
      </c>
      <c r="B25" s="39">
        <v>40</v>
      </c>
      <c r="C25" s="37">
        <v>1434208</v>
      </c>
      <c r="D25" s="39">
        <v>48</v>
      </c>
      <c r="E25" s="37">
        <v>1926819</v>
      </c>
      <c r="F25" s="39">
        <v>87</v>
      </c>
      <c r="G25" s="37">
        <v>3320006</v>
      </c>
      <c r="H25" s="39">
        <f t="shared" si="1"/>
        <v>175</v>
      </c>
      <c r="I25" s="37">
        <f t="shared" si="2"/>
        <v>6681033</v>
      </c>
      <c r="J25" s="48">
        <f t="shared" si="0"/>
        <v>72619.923913043473</v>
      </c>
    </row>
    <row r="26" spans="1:10" x14ac:dyDescent="0.3">
      <c r="A26" s="30" t="s">
        <v>30</v>
      </c>
      <c r="B26" s="39">
        <v>44</v>
      </c>
      <c r="C26" s="37">
        <v>1561148</v>
      </c>
      <c r="D26" s="39">
        <v>253</v>
      </c>
      <c r="E26" s="37">
        <v>9138147</v>
      </c>
      <c r="F26" s="39">
        <v>114</v>
      </c>
      <c r="G26" s="37">
        <v>4448911</v>
      </c>
      <c r="H26" s="39">
        <f t="shared" si="1"/>
        <v>411</v>
      </c>
      <c r="I26" s="37">
        <f t="shared" si="2"/>
        <v>15148206</v>
      </c>
      <c r="J26" s="48">
        <f t="shared" si="0"/>
        <v>164654.41304347827</v>
      </c>
    </row>
    <row r="27" spans="1:10" x14ac:dyDescent="0.3">
      <c r="A27" s="30" t="s">
        <v>31</v>
      </c>
      <c r="B27" s="39">
        <v>325</v>
      </c>
      <c r="C27" s="37">
        <v>13068269</v>
      </c>
      <c r="D27" s="39">
        <v>406</v>
      </c>
      <c r="E27" s="37">
        <v>16403132</v>
      </c>
      <c r="F27" s="39">
        <v>217</v>
      </c>
      <c r="G27" s="37">
        <v>8710643</v>
      </c>
      <c r="H27" s="39">
        <f t="shared" si="1"/>
        <v>948</v>
      </c>
      <c r="I27" s="37">
        <f t="shared" si="2"/>
        <v>38182044</v>
      </c>
      <c r="J27" s="48">
        <f t="shared" si="0"/>
        <v>415022.21739130432</v>
      </c>
    </row>
    <row r="28" spans="1:10" x14ac:dyDescent="0.3">
      <c r="A28" s="30" t="s">
        <v>32</v>
      </c>
      <c r="B28" s="39">
        <v>232</v>
      </c>
      <c r="C28" s="37">
        <v>7658199</v>
      </c>
      <c r="D28" s="39">
        <v>198</v>
      </c>
      <c r="E28" s="37">
        <v>6567600</v>
      </c>
      <c r="F28" s="39">
        <v>283</v>
      </c>
      <c r="G28" s="37">
        <v>9487286</v>
      </c>
      <c r="H28" s="39">
        <f t="shared" si="1"/>
        <v>713</v>
      </c>
      <c r="I28" s="37">
        <f t="shared" si="2"/>
        <v>23713085</v>
      </c>
      <c r="J28" s="48">
        <f t="shared" si="0"/>
        <v>257750.92391304349</v>
      </c>
    </row>
    <row r="29" spans="1:10" x14ac:dyDescent="0.3">
      <c r="A29" s="30" t="s">
        <v>33</v>
      </c>
      <c r="B29" s="37">
        <v>3945</v>
      </c>
      <c r="C29" s="37">
        <v>106717006</v>
      </c>
      <c r="D29" s="37">
        <v>4420</v>
      </c>
      <c r="E29" s="37">
        <v>113173329</v>
      </c>
      <c r="F29" s="37">
        <v>4396</v>
      </c>
      <c r="G29" s="37">
        <v>117076940</v>
      </c>
      <c r="H29" s="39">
        <f t="shared" si="1"/>
        <v>12761</v>
      </c>
      <c r="I29" s="37">
        <f t="shared" si="2"/>
        <v>336967275</v>
      </c>
      <c r="J29" s="48">
        <f t="shared" si="0"/>
        <v>3662687.7717391304</v>
      </c>
    </row>
    <row r="30" spans="1:10" x14ac:dyDescent="0.3">
      <c r="A30" s="30" t="s">
        <v>34</v>
      </c>
      <c r="B30" s="39">
        <v>34</v>
      </c>
      <c r="C30" s="37">
        <v>1395995</v>
      </c>
      <c r="D30" s="39">
        <v>32</v>
      </c>
      <c r="E30" s="37">
        <v>1289998</v>
      </c>
      <c r="F30" s="39">
        <v>46</v>
      </c>
      <c r="G30" s="37">
        <v>1933998</v>
      </c>
      <c r="H30" s="39">
        <f t="shared" si="1"/>
        <v>112</v>
      </c>
      <c r="I30" s="37">
        <f t="shared" si="2"/>
        <v>4619991</v>
      </c>
      <c r="J30" s="48">
        <f t="shared" si="0"/>
        <v>50217.293478260872</v>
      </c>
    </row>
    <row r="31" spans="1:10" x14ac:dyDescent="0.3">
      <c r="A31" s="30" t="s">
        <v>35</v>
      </c>
      <c r="B31" s="39">
        <v>341</v>
      </c>
      <c r="C31" s="37">
        <v>14547977</v>
      </c>
      <c r="D31" s="39">
        <v>354</v>
      </c>
      <c r="E31" s="37">
        <v>14424416</v>
      </c>
      <c r="F31" s="39">
        <v>493</v>
      </c>
      <c r="G31" s="37">
        <v>21134485</v>
      </c>
      <c r="H31" s="39">
        <f t="shared" si="1"/>
        <v>1188</v>
      </c>
      <c r="I31" s="37">
        <f t="shared" si="2"/>
        <v>50106878</v>
      </c>
      <c r="J31" s="48">
        <f t="shared" si="0"/>
        <v>544639.97826086951</v>
      </c>
    </row>
    <row r="32" spans="1:10" x14ac:dyDescent="0.3">
      <c r="A32" s="30" t="s">
        <v>36</v>
      </c>
      <c r="B32" s="39">
        <v>965</v>
      </c>
      <c r="C32" s="37">
        <v>32909770</v>
      </c>
      <c r="D32" s="37">
        <v>1174</v>
      </c>
      <c r="E32" s="37">
        <v>39372657</v>
      </c>
      <c r="F32" s="37">
        <v>1264</v>
      </c>
      <c r="G32" s="37">
        <v>39986162</v>
      </c>
      <c r="H32" s="39">
        <f t="shared" si="1"/>
        <v>3403</v>
      </c>
      <c r="I32" s="37">
        <f t="shared" si="2"/>
        <v>112268589</v>
      </c>
      <c r="J32" s="48">
        <f t="shared" si="0"/>
        <v>1220310.75</v>
      </c>
    </row>
    <row r="33" spans="1:11" x14ac:dyDescent="0.3">
      <c r="A33" s="30" t="s">
        <v>37</v>
      </c>
      <c r="B33" s="39">
        <v>103</v>
      </c>
      <c r="C33" s="37">
        <v>3520278</v>
      </c>
      <c r="D33" s="39">
        <v>128</v>
      </c>
      <c r="E33" s="37">
        <v>4249086</v>
      </c>
      <c r="F33" s="39">
        <v>114</v>
      </c>
      <c r="G33" s="37">
        <v>3768821</v>
      </c>
      <c r="H33" s="39">
        <f t="shared" si="1"/>
        <v>345</v>
      </c>
      <c r="I33" s="37">
        <f t="shared" si="2"/>
        <v>11538185</v>
      </c>
      <c r="J33" s="48">
        <f t="shared" si="0"/>
        <v>125415.05434782608</v>
      </c>
    </row>
    <row r="34" spans="1:11" x14ac:dyDescent="0.3">
      <c r="A34" s="30" t="s">
        <v>38</v>
      </c>
      <c r="B34" s="39">
        <v>106</v>
      </c>
      <c r="C34" s="37">
        <v>3258769</v>
      </c>
      <c r="D34" s="39">
        <v>79</v>
      </c>
      <c r="E34" s="37">
        <v>2575414</v>
      </c>
      <c r="F34" s="39">
        <v>105</v>
      </c>
      <c r="G34" s="37">
        <v>3437517</v>
      </c>
      <c r="H34" s="39">
        <f t="shared" si="1"/>
        <v>290</v>
      </c>
      <c r="I34" s="37">
        <f t="shared" si="2"/>
        <v>9271700</v>
      </c>
      <c r="J34" s="48">
        <f t="shared" si="0"/>
        <v>100779.34782608696</v>
      </c>
    </row>
    <row r="35" spans="1:11" x14ac:dyDescent="0.3">
      <c r="A35" s="30" t="s">
        <v>39</v>
      </c>
      <c r="B35" s="39">
        <v>455</v>
      </c>
      <c r="C35" s="37">
        <v>13875944</v>
      </c>
      <c r="D35" s="39">
        <v>440</v>
      </c>
      <c r="E35" s="37">
        <v>13116270</v>
      </c>
      <c r="F35" s="39">
        <v>570</v>
      </c>
      <c r="G35" s="37">
        <v>18241397</v>
      </c>
      <c r="H35" s="39">
        <f t="shared" si="1"/>
        <v>1465</v>
      </c>
      <c r="I35" s="37">
        <f t="shared" si="2"/>
        <v>45233611</v>
      </c>
      <c r="J35" s="48">
        <f t="shared" si="0"/>
        <v>491669.6847826087</v>
      </c>
    </row>
    <row r="36" spans="1:11" x14ac:dyDescent="0.3">
      <c r="A36" s="30" t="s">
        <v>40</v>
      </c>
      <c r="B36" s="39">
        <v>80</v>
      </c>
      <c r="C36" s="37">
        <v>3243999</v>
      </c>
      <c r="D36" s="39">
        <v>128</v>
      </c>
      <c r="E36" s="37">
        <v>5139812</v>
      </c>
      <c r="F36" s="39">
        <v>144</v>
      </c>
      <c r="G36" s="37">
        <v>5717004</v>
      </c>
      <c r="H36" s="39">
        <f t="shared" si="1"/>
        <v>352</v>
      </c>
      <c r="I36" s="37">
        <f t="shared" si="2"/>
        <v>14100815</v>
      </c>
      <c r="J36" s="48">
        <f t="shared" si="0"/>
        <v>153269.72826086957</v>
      </c>
    </row>
    <row r="37" spans="1:11" x14ac:dyDescent="0.3">
      <c r="A37" s="30" t="s">
        <v>41</v>
      </c>
      <c r="B37" s="39">
        <v>465</v>
      </c>
      <c r="C37" s="37">
        <v>22967704</v>
      </c>
      <c r="D37" s="39">
        <v>721</v>
      </c>
      <c r="E37" s="37">
        <v>31883452</v>
      </c>
      <c r="F37" s="39">
        <v>699</v>
      </c>
      <c r="G37" s="37">
        <v>33028197</v>
      </c>
      <c r="H37" s="39">
        <f t="shared" si="1"/>
        <v>1885</v>
      </c>
      <c r="I37" s="37">
        <f t="shared" si="2"/>
        <v>87879353</v>
      </c>
      <c r="J37" s="48">
        <f t="shared" si="0"/>
        <v>955210.35869565222</v>
      </c>
    </row>
    <row r="38" spans="1:11" x14ac:dyDescent="0.3">
      <c r="A38" s="30" t="s">
        <v>42</v>
      </c>
      <c r="B38" s="39">
        <v>46</v>
      </c>
      <c r="C38" s="37">
        <v>1829005</v>
      </c>
      <c r="D38" s="39">
        <v>66</v>
      </c>
      <c r="E38" s="37">
        <v>2600999</v>
      </c>
      <c r="F38" s="39">
        <v>204</v>
      </c>
      <c r="G38" s="37">
        <v>8644998</v>
      </c>
      <c r="H38" s="39">
        <f t="shared" si="1"/>
        <v>316</v>
      </c>
      <c r="I38" s="37">
        <f t="shared" si="2"/>
        <v>13075002</v>
      </c>
      <c r="J38" s="48">
        <f t="shared" si="0"/>
        <v>142119.58695652173</v>
      </c>
    </row>
    <row r="39" spans="1:11" x14ac:dyDescent="0.3">
      <c r="A39" s="30" t="s">
        <v>43</v>
      </c>
      <c r="B39" s="39">
        <v>15</v>
      </c>
      <c r="C39" s="37">
        <v>582724</v>
      </c>
      <c r="D39" s="39">
        <v>25</v>
      </c>
      <c r="E39" s="37">
        <v>964000</v>
      </c>
      <c r="F39" s="39">
        <v>27</v>
      </c>
      <c r="G39" s="37">
        <v>1033257</v>
      </c>
      <c r="H39" s="39">
        <f t="shared" si="1"/>
        <v>67</v>
      </c>
      <c r="I39" s="37">
        <f t="shared" si="2"/>
        <v>2579981</v>
      </c>
      <c r="J39" s="48">
        <f t="shared" si="0"/>
        <v>28043.271739130436</v>
      </c>
    </row>
    <row r="40" spans="1:11" x14ac:dyDescent="0.3">
      <c r="A40" s="30" t="s">
        <v>44</v>
      </c>
      <c r="B40" s="39">
        <v>13</v>
      </c>
      <c r="C40" s="37">
        <v>549999</v>
      </c>
      <c r="D40" s="39">
        <v>12</v>
      </c>
      <c r="E40" s="37">
        <v>494000</v>
      </c>
      <c r="F40" s="39">
        <v>19</v>
      </c>
      <c r="G40" s="37">
        <v>908000</v>
      </c>
      <c r="H40" s="39">
        <f t="shared" si="1"/>
        <v>44</v>
      </c>
      <c r="I40" s="37">
        <f t="shared" si="2"/>
        <v>1951999</v>
      </c>
      <c r="J40" s="48">
        <f t="shared" si="0"/>
        <v>21217.380434782608</v>
      </c>
    </row>
    <row r="41" spans="1:11" x14ac:dyDescent="0.3">
      <c r="A41" s="30" t="s">
        <v>45</v>
      </c>
      <c r="B41" s="39">
        <v>65</v>
      </c>
      <c r="C41" s="37">
        <v>2553460</v>
      </c>
      <c r="D41" s="39">
        <v>140</v>
      </c>
      <c r="E41" s="37">
        <v>5373970</v>
      </c>
      <c r="F41" s="39">
        <v>132</v>
      </c>
      <c r="G41" s="37">
        <v>4360503</v>
      </c>
      <c r="H41" s="39">
        <f t="shared" si="1"/>
        <v>337</v>
      </c>
      <c r="I41" s="37">
        <f t="shared" si="2"/>
        <v>12287933</v>
      </c>
      <c r="J41" s="48">
        <f t="shared" si="0"/>
        <v>133564.48913043478</v>
      </c>
    </row>
    <row r="42" spans="1:11" x14ac:dyDescent="0.3">
      <c r="A42" s="33" t="s">
        <v>46</v>
      </c>
      <c r="B42" s="35">
        <f>SUM(B5:B41)</f>
        <v>9872</v>
      </c>
      <c r="C42" s="35">
        <f t="shared" ref="C42:I42" si="3">SUM(C5:C41)</f>
        <v>326613312</v>
      </c>
      <c r="D42" s="35">
        <f t="shared" si="3"/>
        <v>12149</v>
      </c>
      <c r="E42" s="35">
        <f t="shared" si="3"/>
        <v>401877854</v>
      </c>
      <c r="F42" s="35">
        <f t="shared" si="3"/>
        <v>12659</v>
      </c>
      <c r="G42" s="35">
        <f t="shared" si="3"/>
        <v>431603571</v>
      </c>
      <c r="H42" s="35">
        <f t="shared" si="3"/>
        <v>34680</v>
      </c>
      <c r="I42" s="35">
        <f t="shared" si="3"/>
        <v>1160094737</v>
      </c>
      <c r="J42" s="48">
        <f>SUM(J5:J41)</f>
        <v>12609725.402173916</v>
      </c>
    </row>
    <row r="43" spans="1:11" s="7" customFormat="1" ht="16.5" customHeight="1" x14ac:dyDescent="0.3">
      <c r="A43" s="33" t="s">
        <v>47</v>
      </c>
      <c r="B43" s="36"/>
      <c r="C43" s="49">
        <f>C42/31</f>
        <v>10535913.290322581</v>
      </c>
      <c r="D43" s="29"/>
      <c r="E43" s="49">
        <f>E42/30</f>
        <v>13395928.466666667</v>
      </c>
      <c r="F43" s="29"/>
      <c r="G43" s="49">
        <f>G42/31</f>
        <v>13922695.838709677</v>
      </c>
      <c r="H43" s="29"/>
      <c r="I43" s="49">
        <f>I42/92</f>
        <v>12609725.402173912</v>
      </c>
      <c r="J43" s="36"/>
      <c r="K43" s="46"/>
    </row>
  </sheetData>
  <mergeCells count="7">
    <mergeCell ref="A1:J1"/>
    <mergeCell ref="A2:J2"/>
    <mergeCell ref="B3:C3"/>
    <mergeCell ref="D3:E3"/>
    <mergeCell ref="F3:G3"/>
    <mergeCell ref="H3:J3"/>
    <mergeCell ref="A3:A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workbookViewId="0">
      <pane ySplit="4" topLeftCell="A5" activePane="bottomLeft" state="frozen"/>
      <selection pane="bottomLeft" activeCell="A3" sqref="A3:A4"/>
    </sheetView>
  </sheetViews>
  <sheetFormatPr defaultRowHeight="13" x14ac:dyDescent="0.3"/>
  <cols>
    <col min="1" max="1" width="16.5" customWidth="1"/>
    <col min="2" max="2" width="11.19921875" customWidth="1"/>
    <col min="3" max="3" width="15.5" customWidth="1"/>
    <col min="4" max="4" width="8.796875" customWidth="1"/>
    <col min="5" max="5" width="16" customWidth="1"/>
    <col min="6" max="6" width="9.796875" customWidth="1"/>
    <col min="7" max="7" width="17.19921875" customWidth="1"/>
    <col min="8" max="8" width="11.796875" customWidth="1"/>
    <col min="9" max="9" width="17.5" customWidth="1"/>
    <col min="10" max="10" width="16.5" style="7" customWidth="1"/>
    <col min="11" max="11" width="11.5" style="1" bestFit="1" customWidth="1"/>
  </cols>
  <sheetData>
    <row r="1" spans="1:10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6.5" customHeight="1" x14ac:dyDescent="0.3">
      <c r="A2" s="62" t="s">
        <v>50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3">
      <c r="A3" s="68" t="s">
        <v>5</v>
      </c>
      <c r="B3" s="63" t="s">
        <v>1</v>
      </c>
      <c r="C3" s="63"/>
      <c r="D3" s="64" t="s">
        <v>2</v>
      </c>
      <c r="E3" s="64"/>
      <c r="F3" s="65" t="s">
        <v>3</v>
      </c>
      <c r="G3" s="65"/>
      <c r="H3" s="66" t="s">
        <v>4</v>
      </c>
      <c r="I3" s="66"/>
      <c r="J3" s="66"/>
    </row>
    <row r="4" spans="1:10" ht="26" x14ac:dyDescent="0.3">
      <c r="A4" s="69"/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  <c r="H4" s="5" t="s">
        <v>6</v>
      </c>
      <c r="I4" s="5" t="s">
        <v>7</v>
      </c>
      <c r="J4" s="5" t="s">
        <v>8</v>
      </c>
    </row>
    <row r="5" spans="1:10" x14ac:dyDescent="0.3">
      <c r="A5" s="30" t="s">
        <v>9</v>
      </c>
      <c r="B5" s="39">
        <v>64</v>
      </c>
      <c r="C5" s="37">
        <v>2514600</v>
      </c>
      <c r="D5" s="39">
        <v>31</v>
      </c>
      <c r="E5" s="37">
        <v>1218000</v>
      </c>
      <c r="F5" s="39">
        <v>38</v>
      </c>
      <c r="G5" s="37">
        <v>1466173</v>
      </c>
      <c r="H5" s="39">
        <f>SUM(B5,D5,F5)</f>
        <v>133</v>
      </c>
      <c r="I5" s="37">
        <f>SUM(C5,E5,G5)</f>
        <v>5198773</v>
      </c>
      <c r="J5" s="48">
        <f t="shared" ref="J5:J41" si="0">I5/92</f>
        <v>56508.40217391304</v>
      </c>
    </row>
    <row r="6" spans="1:10" x14ac:dyDescent="0.3">
      <c r="A6" s="30" t="s">
        <v>10</v>
      </c>
      <c r="B6" s="39">
        <v>9</v>
      </c>
      <c r="C6" s="37">
        <v>347000</v>
      </c>
      <c r="D6" s="39">
        <v>1</v>
      </c>
      <c r="E6" s="37">
        <v>40000</v>
      </c>
      <c r="F6" s="39">
        <v>6</v>
      </c>
      <c r="G6" s="37">
        <v>263000</v>
      </c>
      <c r="H6" s="39">
        <f t="shared" ref="H6:H41" si="1">SUM(B6,D6,F6)</f>
        <v>16</v>
      </c>
      <c r="I6" s="37">
        <f t="shared" ref="I6:I41" si="2">SUM(C6,E6,G6)</f>
        <v>650000</v>
      </c>
      <c r="J6" s="48">
        <f t="shared" si="0"/>
        <v>7065.217391304348</v>
      </c>
    </row>
    <row r="7" spans="1:10" x14ac:dyDescent="0.3">
      <c r="A7" s="30" t="s">
        <v>11</v>
      </c>
      <c r="B7" s="39">
        <v>35</v>
      </c>
      <c r="C7" s="37">
        <v>921400</v>
      </c>
      <c r="D7" s="39">
        <v>26</v>
      </c>
      <c r="E7" s="37">
        <v>715000</v>
      </c>
      <c r="F7" s="39">
        <v>59</v>
      </c>
      <c r="G7" s="37">
        <v>1574100</v>
      </c>
      <c r="H7" s="39">
        <f t="shared" si="1"/>
        <v>120</v>
      </c>
      <c r="I7" s="37">
        <f t="shared" si="2"/>
        <v>3210500</v>
      </c>
      <c r="J7" s="48">
        <f t="shared" si="0"/>
        <v>34896.739130434784</v>
      </c>
    </row>
    <row r="8" spans="1:10" x14ac:dyDescent="0.3">
      <c r="A8" s="30" t="s">
        <v>12</v>
      </c>
      <c r="B8" s="39">
        <v>56</v>
      </c>
      <c r="C8" s="37">
        <v>2162996</v>
      </c>
      <c r="D8" s="39">
        <v>31</v>
      </c>
      <c r="E8" s="37">
        <v>1272000</v>
      </c>
      <c r="F8" s="39">
        <v>47</v>
      </c>
      <c r="G8" s="37">
        <v>1448333</v>
      </c>
      <c r="H8" s="39">
        <f t="shared" si="1"/>
        <v>134</v>
      </c>
      <c r="I8" s="37">
        <f t="shared" si="2"/>
        <v>4883329</v>
      </c>
      <c r="J8" s="48">
        <f t="shared" si="0"/>
        <v>53079.663043478264</v>
      </c>
    </row>
    <row r="9" spans="1:10" x14ac:dyDescent="0.3">
      <c r="A9" s="30" t="s">
        <v>13</v>
      </c>
      <c r="B9" s="39">
        <v>16</v>
      </c>
      <c r="C9" s="37">
        <v>401943</v>
      </c>
      <c r="D9" s="39">
        <v>2</v>
      </c>
      <c r="E9" s="37">
        <v>83500</v>
      </c>
      <c r="F9" s="39">
        <v>10</v>
      </c>
      <c r="G9" s="37">
        <v>449000</v>
      </c>
      <c r="H9" s="39">
        <f t="shared" si="1"/>
        <v>28</v>
      </c>
      <c r="I9" s="37">
        <f t="shared" si="2"/>
        <v>934443</v>
      </c>
      <c r="J9" s="48">
        <f t="shared" si="0"/>
        <v>10156.989130434782</v>
      </c>
    </row>
    <row r="10" spans="1:10" x14ac:dyDescent="0.3">
      <c r="A10" s="30" t="s">
        <v>14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f t="shared" si="1"/>
        <v>0</v>
      </c>
      <c r="I10" s="37">
        <f t="shared" si="2"/>
        <v>0</v>
      </c>
      <c r="J10" s="48">
        <f t="shared" si="0"/>
        <v>0</v>
      </c>
    </row>
    <row r="11" spans="1:10" x14ac:dyDescent="0.3">
      <c r="A11" s="30" t="s">
        <v>15</v>
      </c>
      <c r="B11" s="39">
        <v>1</v>
      </c>
      <c r="C11" s="37">
        <v>33000</v>
      </c>
      <c r="D11" s="39">
        <v>7</v>
      </c>
      <c r="E11" s="37">
        <v>214000</v>
      </c>
      <c r="F11" s="39">
        <v>35</v>
      </c>
      <c r="G11" s="37">
        <v>897495</v>
      </c>
      <c r="H11" s="39">
        <f t="shared" si="1"/>
        <v>43</v>
      </c>
      <c r="I11" s="37">
        <f t="shared" si="2"/>
        <v>1144495</v>
      </c>
      <c r="J11" s="48">
        <f t="shared" si="0"/>
        <v>12440.16304347826</v>
      </c>
    </row>
    <row r="12" spans="1:10" x14ac:dyDescent="0.3">
      <c r="A12" s="30" t="s">
        <v>16</v>
      </c>
      <c r="B12" s="39">
        <v>20</v>
      </c>
      <c r="C12" s="37">
        <v>437995</v>
      </c>
      <c r="D12" s="39">
        <v>3</v>
      </c>
      <c r="E12" s="37">
        <v>98000</v>
      </c>
      <c r="F12" s="39">
        <v>14</v>
      </c>
      <c r="G12" s="37">
        <v>297500</v>
      </c>
      <c r="H12" s="39">
        <f t="shared" si="1"/>
        <v>37</v>
      </c>
      <c r="I12" s="37">
        <f t="shared" si="2"/>
        <v>833495</v>
      </c>
      <c r="J12" s="48">
        <f t="shared" si="0"/>
        <v>9059.7282608695659</v>
      </c>
    </row>
    <row r="13" spans="1:10" x14ac:dyDescent="0.3">
      <c r="A13" s="30" t="s">
        <v>17</v>
      </c>
      <c r="B13" s="39">
        <v>32</v>
      </c>
      <c r="C13" s="37">
        <v>909000</v>
      </c>
      <c r="D13" s="39">
        <v>14</v>
      </c>
      <c r="E13" s="37">
        <v>335000</v>
      </c>
      <c r="F13" s="39">
        <v>50</v>
      </c>
      <c r="G13" s="37">
        <v>1150989</v>
      </c>
      <c r="H13" s="39">
        <f t="shared" si="1"/>
        <v>96</v>
      </c>
      <c r="I13" s="37">
        <f t="shared" si="2"/>
        <v>2394989</v>
      </c>
      <c r="J13" s="48">
        <f t="shared" si="0"/>
        <v>26032.489130434784</v>
      </c>
    </row>
    <row r="14" spans="1:10" x14ac:dyDescent="0.3">
      <c r="A14" s="30" t="s">
        <v>18</v>
      </c>
      <c r="B14" s="39">
        <v>6</v>
      </c>
      <c r="C14" s="37">
        <v>190001</v>
      </c>
      <c r="D14" s="39">
        <v>16</v>
      </c>
      <c r="E14" s="37">
        <v>542000</v>
      </c>
      <c r="F14" s="39">
        <v>393</v>
      </c>
      <c r="G14" s="37">
        <v>10017893</v>
      </c>
      <c r="H14" s="39">
        <f t="shared" si="1"/>
        <v>415</v>
      </c>
      <c r="I14" s="37">
        <f t="shared" si="2"/>
        <v>10749894</v>
      </c>
      <c r="J14" s="48">
        <f t="shared" si="0"/>
        <v>116846.67391304347</v>
      </c>
    </row>
    <row r="15" spans="1:10" x14ac:dyDescent="0.3">
      <c r="A15" s="30" t="s">
        <v>19</v>
      </c>
      <c r="B15" s="39">
        <v>6</v>
      </c>
      <c r="C15" s="37">
        <v>196000</v>
      </c>
      <c r="D15" s="39">
        <v>1</v>
      </c>
      <c r="E15" s="37">
        <v>15000</v>
      </c>
      <c r="F15" s="39">
        <v>9</v>
      </c>
      <c r="G15" s="37">
        <v>228500</v>
      </c>
      <c r="H15" s="39">
        <f t="shared" si="1"/>
        <v>16</v>
      </c>
      <c r="I15" s="37">
        <f t="shared" si="2"/>
        <v>439500</v>
      </c>
      <c r="J15" s="48">
        <f t="shared" si="0"/>
        <v>4777.173913043478</v>
      </c>
    </row>
    <row r="16" spans="1:10" x14ac:dyDescent="0.3">
      <c r="A16" s="30" t="s">
        <v>20</v>
      </c>
      <c r="B16" s="39">
        <v>29</v>
      </c>
      <c r="C16" s="37">
        <v>733994</v>
      </c>
      <c r="D16" s="39">
        <v>5</v>
      </c>
      <c r="E16" s="37">
        <v>124000</v>
      </c>
      <c r="F16" s="39">
        <v>78</v>
      </c>
      <c r="G16" s="37">
        <v>1379800</v>
      </c>
      <c r="H16" s="39">
        <f t="shared" si="1"/>
        <v>112</v>
      </c>
      <c r="I16" s="37">
        <f t="shared" si="2"/>
        <v>2237794</v>
      </c>
      <c r="J16" s="48">
        <f t="shared" si="0"/>
        <v>24323.847826086956</v>
      </c>
    </row>
    <row r="17" spans="1:10" x14ac:dyDescent="0.3">
      <c r="A17" s="30" t="s">
        <v>21</v>
      </c>
      <c r="B17" s="39">
        <v>3</v>
      </c>
      <c r="C17" s="37">
        <v>112993</v>
      </c>
      <c r="D17" s="39">
        <v>0</v>
      </c>
      <c r="E17" s="39">
        <v>0</v>
      </c>
      <c r="F17" s="39">
        <v>4</v>
      </c>
      <c r="G17" s="37">
        <v>166000</v>
      </c>
      <c r="H17" s="39">
        <f t="shared" si="1"/>
        <v>7</v>
      </c>
      <c r="I17" s="37">
        <f t="shared" si="2"/>
        <v>278993</v>
      </c>
      <c r="J17" s="48">
        <f t="shared" si="0"/>
        <v>3032.532608695652</v>
      </c>
    </row>
    <row r="18" spans="1:10" x14ac:dyDescent="0.3">
      <c r="A18" s="30" t="s">
        <v>22</v>
      </c>
      <c r="B18" s="39">
        <v>36</v>
      </c>
      <c r="C18" s="37">
        <v>1263508</v>
      </c>
      <c r="D18" s="39">
        <v>15</v>
      </c>
      <c r="E18" s="37">
        <v>439998</v>
      </c>
      <c r="F18" s="39">
        <v>27</v>
      </c>
      <c r="G18" s="37">
        <v>707488</v>
      </c>
      <c r="H18" s="39">
        <f t="shared" si="1"/>
        <v>78</v>
      </c>
      <c r="I18" s="37">
        <f t="shared" si="2"/>
        <v>2410994</v>
      </c>
      <c r="J18" s="48">
        <f t="shared" si="0"/>
        <v>26206.456521739132</v>
      </c>
    </row>
    <row r="19" spans="1:10" x14ac:dyDescent="0.3">
      <c r="A19" s="30" t="s">
        <v>23</v>
      </c>
      <c r="B19" s="39">
        <v>50</v>
      </c>
      <c r="C19" s="37">
        <v>1981547</v>
      </c>
      <c r="D19" s="39">
        <v>88</v>
      </c>
      <c r="E19" s="37">
        <v>3433020</v>
      </c>
      <c r="F19" s="39">
        <v>97</v>
      </c>
      <c r="G19" s="37">
        <v>3751995</v>
      </c>
      <c r="H19" s="39">
        <f t="shared" si="1"/>
        <v>235</v>
      </c>
      <c r="I19" s="37">
        <f t="shared" si="2"/>
        <v>9166562</v>
      </c>
      <c r="J19" s="48">
        <f t="shared" si="0"/>
        <v>99636.543478260865</v>
      </c>
    </row>
    <row r="20" spans="1:10" x14ac:dyDescent="0.3">
      <c r="A20" s="30" t="s">
        <v>24</v>
      </c>
      <c r="B20" s="39">
        <v>0</v>
      </c>
      <c r="C20" s="39">
        <v>0</v>
      </c>
      <c r="D20" s="39">
        <v>0</v>
      </c>
      <c r="E20" s="39">
        <v>0</v>
      </c>
      <c r="F20" s="39">
        <v>5</v>
      </c>
      <c r="G20" s="37">
        <v>211000</v>
      </c>
      <c r="H20" s="39">
        <f t="shared" si="1"/>
        <v>5</v>
      </c>
      <c r="I20" s="37">
        <f t="shared" si="2"/>
        <v>211000</v>
      </c>
      <c r="J20" s="48">
        <f t="shared" si="0"/>
        <v>2293.478260869565</v>
      </c>
    </row>
    <row r="21" spans="1:10" x14ac:dyDescent="0.3">
      <c r="A21" s="30" t="s">
        <v>25</v>
      </c>
      <c r="B21" s="39">
        <v>28</v>
      </c>
      <c r="C21" s="37">
        <v>1091000</v>
      </c>
      <c r="D21" s="39">
        <v>16</v>
      </c>
      <c r="E21" s="37">
        <v>714000</v>
      </c>
      <c r="F21" s="39">
        <v>16</v>
      </c>
      <c r="G21" s="37">
        <v>429511</v>
      </c>
      <c r="H21" s="39">
        <f t="shared" si="1"/>
        <v>60</v>
      </c>
      <c r="I21" s="37">
        <f t="shared" si="2"/>
        <v>2234511</v>
      </c>
      <c r="J21" s="48">
        <f t="shared" si="0"/>
        <v>24288.16304347826</v>
      </c>
    </row>
    <row r="22" spans="1:10" x14ac:dyDescent="0.3">
      <c r="A22" s="30" t="s">
        <v>26</v>
      </c>
      <c r="B22" s="39">
        <v>17</v>
      </c>
      <c r="C22" s="37">
        <v>386515</v>
      </c>
      <c r="D22" s="39">
        <v>0</v>
      </c>
      <c r="E22" s="39">
        <v>0</v>
      </c>
      <c r="F22" s="39">
        <v>5</v>
      </c>
      <c r="G22" s="37">
        <v>188000</v>
      </c>
      <c r="H22" s="39">
        <f t="shared" si="1"/>
        <v>22</v>
      </c>
      <c r="I22" s="37">
        <f t="shared" si="2"/>
        <v>574515</v>
      </c>
      <c r="J22" s="48">
        <f t="shared" si="0"/>
        <v>6244.728260869565</v>
      </c>
    </row>
    <row r="23" spans="1:10" x14ac:dyDescent="0.3">
      <c r="A23" s="30" t="s">
        <v>27</v>
      </c>
      <c r="B23" s="39">
        <v>50</v>
      </c>
      <c r="C23" s="37">
        <v>1394980</v>
      </c>
      <c r="D23" s="39">
        <v>5</v>
      </c>
      <c r="E23" s="37">
        <v>160998</v>
      </c>
      <c r="F23" s="39">
        <v>54</v>
      </c>
      <c r="G23" s="37">
        <v>1851985</v>
      </c>
      <c r="H23" s="39">
        <f t="shared" si="1"/>
        <v>109</v>
      </c>
      <c r="I23" s="37">
        <f t="shared" si="2"/>
        <v>3407963</v>
      </c>
      <c r="J23" s="48">
        <f t="shared" si="0"/>
        <v>37043.07608695652</v>
      </c>
    </row>
    <row r="24" spans="1:10" x14ac:dyDescent="0.3">
      <c r="A24" s="30" t="s">
        <v>28</v>
      </c>
      <c r="B24" s="39">
        <v>5</v>
      </c>
      <c r="C24" s="37">
        <v>198395</v>
      </c>
      <c r="D24" s="39">
        <v>3</v>
      </c>
      <c r="E24" s="37">
        <v>124999</v>
      </c>
      <c r="F24" s="39">
        <v>55</v>
      </c>
      <c r="G24" s="37">
        <v>2621000</v>
      </c>
      <c r="H24" s="39">
        <f t="shared" si="1"/>
        <v>63</v>
      </c>
      <c r="I24" s="37">
        <f t="shared" si="2"/>
        <v>2944394</v>
      </c>
      <c r="J24" s="48">
        <f t="shared" si="0"/>
        <v>32004.282608695652</v>
      </c>
    </row>
    <row r="25" spans="1:10" x14ac:dyDescent="0.3">
      <c r="A25" s="30" t="s">
        <v>29</v>
      </c>
      <c r="B25" s="39">
        <v>23</v>
      </c>
      <c r="C25" s="37">
        <v>726493</v>
      </c>
      <c r="D25" s="39">
        <v>4</v>
      </c>
      <c r="E25" s="37">
        <v>151000</v>
      </c>
      <c r="F25" s="39">
        <v>23</v>
      </c>
      <c r="G25" s="37">
        <v>868499</v>
      </c>
      <c r="H25" s="39">
        <f t="shared" si="1"/>
        <v>50</v>
      </c>
      <c r="I25" s="37">
        <f t="shared" si="2"/>
        <v>1745992</v>
      </c>
      <c r="J25" s="48">
        <f t="shared" si="0"/>
        <v>18978.17391304348</v>
      </c>
    </row>
    <row r="26" spans="1:10" x14ac:dyDescent="0.3">
      <c r="A26" s="30" t="s">
        <v>30</v>
      </c>
      <c r="B26" s="39">
        <v>0</v>
      </c>
      <c r="C26" s="39">
        <v>0</v>
      </c>
      <c r="D26" s="39">
        <v>1</v>
      </c>
      <c r="E26" s="37">
        <v>40000</v>
      </c>
      <c r="F26" s="39">
        <v>7</v>
      </c>
      <c r="G26" s="37">
        <v>323000</v>
      </c>
      <c r="H26" s="39">
        <f t="shared" si="1"/>
        <v>8</v>
      </c>
      <c r="I26" s="37">
        <f t="shared" si="2"/>
        <v>363000</v>
      </c>
      <c r="J26" s="48">
        <f t="shared" si="0"/>
        <v>3945.6521739130435</v>
      </c>
    </row>
    <row r="27" spans="1:10" x14ac:dyDescent="0.3">
      <c r="A27" s="30" t="s">
        <v>31</v>
      </c>
      <c r="B27" s="39">
        <v>18</v>
      </c>
      <c r="C27" s="37">
        <v>718000</v>
      </c>
      <c r="D27" s="39">
        <v>5</v>
      </c>
      <c r="E27" s="37">
        <v>168000</v>
      </c>
      <c r="F27" s="39">
        <v>25</v>
      </c>
      <c r="G27" s="37">
        <v>648000</v>
      </c>
      <c r="H27" s="39">
        <f t="shared" si="1"/>
        <v>48</v>
      </c>
      <c r="I27" s="37">
        <f t="shared" si="2"/>
        <v>1534000</v>
      </c>
      <c r="J27" s="48">
        <f t="shared" si="0"/>
        <v>16673.91304347826</v>
      </c>
    </row>
    <row r="28" spans="1:10" x14ac:dyDescent="0.3">
      <c r="A28" s="30" t="s">
        <v>32</v>
      </c>
      <c r="B28" s="39">
        <v>1</v>
      </c>
      <c r="C28" s="37">
        <v>33000</v>
      </c>
      <c r="D28" s="39">
        <v>3</v>
      </c>
      <c r="E28" s="37">
        <v>106000</v>
      </c>
      <c r="F28" s="39">
        <v>47</v>
      </c>
      <c r="G28" s="37">
        <v>1190010</v>
      </c>
      <c r="H28" s="39">
        <f t="shared" si="1"/>
        <v>51</v>
      </c>
      <c r="I28" s="37">
        <f t="shared" si="2"/>
        <v>1329010</v>
      </c>
      <c r="J28" s="48">
        <f t="shared" si="0"/>
        <v>14445.760869565218</v>
      </c>
    </row>
    <row r="29" spans="1:10" x14ac:dyDescent="0.3">
      <c r="A29" s="30" t="s">
        <v>33</v>
      </c>
      <c r="B29" s="39">
        <v>42</v>
      </c>
      <c r="C29" s="37">
        <v>1146569</v>
      </c>
      <c r="D29" s="39">
        <v>17</v>
      </c>
      <c r="E29" s="37">
        <v>488572</v>
      </c>
      <c r="F29" s="39">
        <v>149</v>
      </c>
      <c r="G29" s="37">
        <v>3604200</v>
      </c>
      <c r="H29" s="39">
        <f t="shared" si="1"/>
        <v>208</v>
      </c>
      <c r="I29" s="37">
        <f t="shared" si="2"/>
        <v>5239341</v>
      </c>
      <c r="J29" s="48">
        <f t="shared" si="0"/>
        <v>56949.358695652176</v>
      </c>
    </row>
    <row r="30" spans="1:10" x14ac:dyDescent="0.3">
      <c r="A30" s="30" t="s">
        <v>34</v>
      </c>
      <c r="B30" s="39">
        <v>2</v>
      </c>
      <c r="C30" s="37">
        <v>85000</v>
      </c>
      <c r="D30" s="39">
        <v>0</v>
      </c>
      <c r="E30" s="39">
        <v>0</v>
      </c>
      <c r="F30" s="39">
        <v>6</v>
      </c>
      <c r="G30" s="37">
        <v>268000</v>
      </c>
      <c r="H30" s="39">
        <f t="shared" si="1"/>
        <v>8</v>
      </c>
      <c r="I30" s="37">
        <f t="shared" si="2"/>
        <v>353000</v>
      </c>
      <c r="J30" s="48">
        <f t="shared" si="0"/>
        <v>3836.9565217391305</v>
      </c>
    </row>
    <row r="31" spans="1:10" x14ac:dyDescent="0.3">
      <c r="A31" s="30" t="s">
        <v>35</v>
      </c>
      <c r="B31" s="39">
        <v>22</v>
      </c>
      <c r="C31" s="37">
        <v>779492</v>
      </c>
      <c r="D31" s="39">
        <v>0</v>
      </c>
      <c r="E31" s="39">
        <v>0</v>
      </c>
      <c r="F31" s="39">
        <v>31</v>
      </c>
      <c r="G31" s="37">
        <v>1240000</v>
      </c>
      <c r="H31" s="39">
        <f t="shared" si="1"/>
        <v>53</v>
      </c>
      <c r="I31" s="37">
        <f t="shared" si="2"/>
        <v>2019492</v>
      </c>
      <c r="J31" s="48">
        <f t="shared" si="0"/>
        <v>21951</v>
      </c>
    </row>
    <row r="32" spans="1:10" x14ac:dyDescent="0.3">
      <c r="A32" s="30" t="s">
        <v>36</v>
      </c>
      <c r="B32" s="39">
        <v>87</v>
      </c>
      <c r="C32" s="37">
        <v>2719928</v>
      </c>
      <c r="D32" s="39">
        <v>25</v>
      </c>
      <c r="E32" s="37">
        <v>902970</v>
      </c>
      <c r="F32" s="39">
        <v>90</v>
      </c>
      <c r="G32" s="37">
        <v>2360506</v>
      </c>
      <c r="H32" s="39">
        <f t="shared" si="1"/>
        <v>202</v>
      </c>
      <c r="I32" s="37">
        <f t="shared" si="2"/>
        <v>5983404</v>
      </c>
      <c r="J32" s="48">
        <f t="shared" si="0"/>
        <v>65037</v>
      </c>
    </row>
    <row r="33" spans="1:11" x14ac:dyDescent="0.3">
      <c r="A33" s="30" t="s">
        <v>37</v>
      </c>
      <c r="B33" s="39">
        <v>5</v>
      </c>
      <c r="C33" s="37">
        <v>129000</v>
      </c>
      <c r="D33" s="39">
        <v>0</v>
      </c>
      <c r="E33" s="39">
        <v>0</v>
      </c>
      <c r="F33" s="39">
        <v>14</v>
      </c>
      <c r="G33" s="37">
        <v>433000</v>
      </c>
      <c r="H33" s="39">
        <f t="shared" si="1"/>
        <v>19</v>
      </c>
      <c r="I33" s="37">
        <f t="shared" si="2"/>
        <v>562000</v>
      </c>
      <c r="J33" s="48">
        <f t="shared" si="0"/>
        <v>6108.695652173913</v>
      </c>
    </row>
    <row r="34" spans="1:11" x14ac:dyDescent="0.3">
      <c r="A34" s="30" t="s">
        <v>38</v>
      </c>
      <c r="B34" s="39">
        <v>31</v>
      </c>
      <c r="C34" s="37">
        <v>853001</v>
      </c>
      <c r="D34" s="39">
        <v>0</v>
      </c>
      <c r="E34" s="39">
        <v>0</v>
      </c>
      <c r="F34" s="39">
        <v>16</v>
      </c>
      <c r="G34" s="37">
        <v>440002</v>
      </c>
      <c r="H34" s="39">
        <f t="shared" si="1"/>
        <v>47</v>
      </c>
      <c r="I34" s="37">
        <f t="shared" si="2"/>
        <v>1293003</v>
      </c>
      <c r="J34" s="48">
        <f t="shared" si="0"/>
        <v>14054.380434782608</v>
      </c>
    </row>
    <row r="35" spans="1:11" x14ac:dyDescent="0.3">
      <c r="A35" s="30" t="s">
        <v>39</v>
      </c>
      <c r="B35" s="39">
        <v>14</v>
      </c>
      <c r="C35" s="37">
        <v>407994</v>
      </c>
      <c r="D35" s="39">
        <v>7</v>
      </c>
      <c r="E35" s="37">
        <v>125503</v>
      </c>
      <c r="F35" s="39">
        <v>71</v>
      </c>
      <c r="G35" s="37">
        <v>1851535</v>
      </c>
      <c r="H35" s="39">
        <f t="shared" si="1"/>
        <v>92</v>
      </c>
      <c r="I35" s="37">
        <f t="shared" si="2"/>
        <v>2385032</v>
      </c>
      <c r="J35" s="48">
        <f t="shared" si="0"/>
        <v>25924.260869565216</v>
      </c>
    </row>
    <row r="36" spans="1:11" x14ac:dyDescent="0.3">
      <c r="A36" s="30" t="s">
        <v>40</v>
      </c>
      <c r="B36" s="39">
        <v>12</v>
      </c>
      <c r="C36" s="37">
        <v>478989</v>
      </c>
      <c r="D36" s="39">
        <v>3</v>
      </c>
      <c r="E36" s="37">
        <v>109997</v>
      </c>
      <c r="F36" s="39">
        <v>19</v>
      </c>
      <c r="G36" s="37">
        <v>652501</v>
      </c>
      <c r="H36" s="39">
        <f t="shared" si="1"/>
        <v>34</v>
      </c>
      <c r="I36" s="37">
        <f t="shared" si="2"/>
        <v>1241487</v>
      </c>
      <c r="J36" s="48">
        <f t="shared" si="0"/>
        <v>13494.423913043478</v>
      </c>
    </row>
    <row r="37" spans="1:11" x14ac:dyDescent="0.3">
      <c r="A37" s="30" t="s">
        <v>41</v>
      </c>
      <c r="B37" s="39">
        <v>17</v>
      </c>
      <c r="C37" s="37">
        <v>651138</v>
      </c>
      <c r="D37" s="39">
        <v>6</v>
      </c>
      <c r="E37" s="37">
        <v>185996</v>
      </c>
      <c r="F37" s="39">
        <v>20</v>
      </c>
      <c r="G37" s="37">
        <v>790000</v>
      </c>
      <c r="H37" s="39">
        <f t="shared" si="1"/>
        <v>43</v>
      </c>
      <c r="I37" s="37">
        <f t="shared" si="2"/>
        <v>1627134</v>
      </c>
      <c r="J37" s="48">
        <f t="shared" si="0"/>
        <v>17686.239130434784</v>
      </c>
    </row>
    <row r="38" spans="1:11" x14ac:dyDescent="0.3">
      <c r="A38" s="30" t="s">
        <v>42</v>
      </c>
      <c r="B38" s="39">
        <v>19</v>
      </c>
      <c r="C38" s="37">
        <v>661001</v>
      </c>
      <c r="D38" s="39">
        <v>0</v>
      </c>
      <c r="E38" s="39">
        <v>0</v>
      </c>
      <c r="F38" s="39">
        <v>2</v>
      </c>
      <c r="G38" s="37">
        <v>78000</v>
      </c>
      <c r="H38" s="39">
        <f t="shared" si="1"/>
        <v>21</v>
      </c>
      <c r="I38" s="37">
        <f t="shared" si="2"/>
        <v>739001</v>
      </c>
      <c r="J38" s="48">
        <f t="shared" si="0"/>
        <v>8032.619565217391</v>
      </c>
    </row>
    <row r="39" spans="1:11" x14ac:dyDescent="0.3">
      <c r="A39" s="30" t="s">
        <v>43</v>
      </c>
      <c r="B39" s="39">
        <v>2</v>
      </c>
      <c r="C39" s="37">
        <v>55000</v>
      </c>
      <c r="D39" s="39">
        <v>2</v>
      </c>
      <c r="E39" s="37">
        <v>73000</v>
      </c>
      <c r="F39" s="39">
        <v>5</v>
      </c>
      <c r="G39" s="37">
        <v>183000</v>
      </c>
      <c r="H39" s="39">
        <f t="shared" si="1"/>
        <v>9</v>
      </c>
      <c r="I39" s="37">
        <f t="shared" si="2"/>
        <v>311000</v>
      </c>
      <c r="J39" s="48">
        <f t="shared" si="0"/>
        <v>3380.4347826086955</v>
      </c>
    </row>
    <row r="40" spans="1:11" x14ac:dyDescent="0.3">
      <c r="A40" s="30" t="s">
        <v>44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f t="shared" si="1"/>
        <v>0</v>
      </c>
      <c r="I40" s="37">
        <f t="shared" si="2"/>
        <v>0</v>
      </c>
      <c r="J40" s="48">
        <f t="shared" si="0"/>
        <v>0</v>
      </c>
    </row>
    <row r="41" spans="1:11" x14ac:dyDescent="0.3">
      <c r="A41" s="30" t="s">
        <v>45</v>
      </c>
      <c r="B41" s="39">
        <v>4</v>
      </c>
      <c r="C41" s="37">
        <v>130502</v>
      </c>
      <c r="D41" s="39">
        <v>0</v>
      </c>
      <c r="E41" s="39">
        <v>0</v>
      </c>
      <c r="F41" s="39">
        <v>9</v>
      </c>
      <c r="G41" s="37">
        <v>352996</v>
      </c>
      <c r="H41" s="39">
        <f t="shared" si="1"/>
        <v>13</v>
      </c>
      <c r="I41" s="37">
        <f t="shared" si="2"/>
        <v>483498</v>
      </c>
      <c r="J41" s="48">
        <f t="shared" si="0"/>
        <v>5255.413043478261</v>
      </c>
    </row>
    <row r="42" spans="1:11" ht="18" customHeight="1" x14ac:dyDescent="0.3">
      <c r="A42" s="33" t="s">
        <v>46</v>
      </c>
      <c r="B42" s="50">
        <f>SUM(B5:B41)</f>
        <v>762</v>
      </c>
      <c r="C42" s="50">
        <f t="shared" ref="C42:I42" si="3">SUM(C5:C41)</f>
        <v>24851974</v>
      </c>
      <c r="D42" s="50">
        <f t="shared" si="3"/>
        <v>337</v>
      </c>
      <c r="E42" s="50">
        <f t="shared" si="3"/>
        <v>11880553</v>
      </c>
      <c r="F42" s="50">
        <f t="shared" si="3"/>
        <v>1536</v>
      </c>
      <c r="G42" s="50">
        <f t="shared" si="3"/>
        <v>44383011</v>
      </c>
      <c r="H42" s="50">
        <f t="shared" si="3"/>
        <v>2635</v>
      </c>
      <c r="I42" s="50">
        <f t="shared" si="3"/>
        <v>81115538</v>
      </c>
      <c r="J42" s="51">
        <f>SUM(J5:J41)</f>
        <v>881690.63043478271</v>
      </c>
    </row>
    <row r="43" spans="1:11" s="7" customFormat="1" ht="17.25" customHeight="1" x14ac:dyDescent="0.3">
      <c r="A43" s="33" t="s">
        <v>47</v>
      </c>
      <c r="B43" s="36"/>
      <c r="C43" s="49">
        <f>C42/31</f>
        <v>801676.58064516133</v>
      </c>
      <c r="D43" s="49"/>
      <c r="E43" s="49">
        <f>E42/30</f>
        <v>396018.43333333335</v>
      </c>
      <c r="F43" s="49"/>
      <c r="G43" s="49">
        <f>G42/31</f>
        <v>1431710.0322580645</v>
      </c>
      <c r="H43" s="49"/>
      <c r="I43" s="49">
        <f>I42/92</f>
        <v>881690.63043478259</v>
      </c>
      <c r="J43" s="36"/>
      <c r="K43" s="46"/>
    </row>
  </sheetData>
  <mergeCells count="7">
    <mergeCell ref="A1:J1"/>
    <mergeCell ref="A2:J2"/>
    <mergeCell ref="B3:C3"/>
    <mergeCell ref="D3:E3"/>
    <mergeCell ref="F3:G3"/>
    <mergeCell ref="H3:J3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3"/>
  <sheetViews>
    <sheetView workbookViewId="0">
      <pane ySplit="4" topLeftCell="A17" activePane="bottomLeft" state="frozen"/>
      <selection pane="bottomLeft" activeCell="E8" sqref="E8"/>
    </sheetView>
  </sheetViews>
  <sheetFormatPr defaultRowHeight="13" x14ac:dyDescent="0.3"/>
  <cols>
    <col min="1" max="1" width="17.69921875" customWidth="1"/>
    <col min="2" max="2" width="11.19921875" customWidth="1"/>
    <col min="3" max="3" width="15.5" customWidth="1"/>
    <col min="4" max="4" width="8.796875" customWidth="1"/>
    <col min="5" max="5" width="16" customWidth="1"/>
    <col min="6" max="6" width="9.796875" customWidth="1"/>
    <col min="7" max="7" width="17.19921875" customWidth="1"/>
    <col min="8" max="8" width="11.796875" customWidth="1"/>
    <col min="9" max="9" width="17.5" customWidth="1"/>
    <col min="10" max="10" width="16.5" style="7" customWidth="1"/>
    <col min="11" max="11" width="13" style="1" bestFit="1" customWidth="1"/>
  </cols>
  <sheetData>
    <row r="1" spans="1:10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6.5" customHeight="1" x14ac:dyDescent="0.3">
      <c r="A2" s="62" t="s">
        <v>51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x14ac:dyDescent="0.3">
      <c r="A3" s="6"/>
      <c r="B3" s="63" t="s">
        <v>1</v>
      </c>
      <c r="C3" s="63"/>
      <c r="D3" s="64" t="s">
        <v>2</v>
      </c>
      <c r="E3" s="64"/>
      <c r="F3" s="65" t="s">
        <v>3</v>
      </c>
      <c r="G3" s="65"/>
      <c r="H3" s="66" t="s">
        <v>4</v>
      </c>
      <c r="I3" s="66"/>
      <c r="J3" s="66"/>
    </row>
    <row r="4" spans="1:10" ht="26" x14ac:dyDescent="0.3">
      <c r="A4" s="31" t="s">
        <v>5</v>
      </c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  <c r="H4" s="5" t="s">
        <v>6</v>
      </c>
      <c r="I4" s="5" t="s">
        <v>7</v>
      </c>
      <c r="J4" s="5" t="s">
        <v>8</v>
      </c>
    </row>
    <row r="5" spans="1:10" x14ac:dyDescent="0.3">
      <c r="A5" s="30" t="s">
        <v>9</v>
      </c>
      <c r="B5" s="39">
        <v>0</v>
      </c>
      <c r="C5" s="39">
        <v>0</v>
      </c>
      <c r="D5" s="39">
        <v>1</v>
      </c>
      <c r="E5" s="37">
        <v>49993</v>
      </c>
      <c r="F5" s="39">
        <v>0</v>
      </c>
      <c r="G5" s="39">
        <v>0</v>
      </c>
      <c r="H5" s="39">
        <f>SUM(B5,D5,F5)</f>
        <v>1</v>
      </c>
      <c r="I5" s="37">
        <f>SUM(C5,E5,G5)</f>
        <v>49993</v>
      </c>
      <c r="J5" s="48">
        <f t="shared" ref="J5:J41" si="0">I5/92</f>
        <v>543.4021739130435</v>
      </c>
    </row>
    <row r="6" spans="1:10" x14ac:dyDescent="0.3">
      <c r="A6" s="30" t="s">
        <v>10</v>
      </c>
      <c r="B6" s="39">
        <v>2</v>
      </c>
      <c r="C6" s="37">
        <v>85000</v>
      </c>
      <c r="D6" s="39">
        <v>0</v>
      </c>
      <c r="E6" s="39">
        <v>0</v>
      </c>
      <c r="F6" s="39">
        <v>0</v>
      </c>
      <c r="G6" s="39">
        <v>0</v>
      </c>
      <c r="H6" s="39">
        <f t="shared" ref="H6:H41" si="1">SUM(B6,D6,F6)</f>
        <v>2</v>
      </c>
      <c r="I6" s="37">
        <f t="shared" ref="I6:I41" si="2">SUM(C6,E6,G6)</f>
        <v>85000</v>
      </c>
      <c r="J6" s="48">
        <f t="shared" si="0"/>
        <v>923.91304347826087</v>
      </c>
    </row>
    <row r="7" spans="1:10" x14ac:dyDescent="0.3">
      <c r="A7" s="30" t="s">
        <v>11</v>
      </c>
      <c r="B7" s="39">
        <v>6</v>
      </c>
      <c r="C7" s="37">
        <v>245000</v>
      </c>
      <c r="D7" s="39">
        <v>12</v>
      </c>
      <c r="E7" s="37">
        <v>492016</v>
      </c>
      <c r="F7" s="39">
        <v>7</v>
      </c>
      <c r="G7" s="37">
        <v>290037</v>
      </c>
      <c r="H7" s="39">
        <f t="shared" si="1"/>
        <v>25</v>
      </c>
      <c r="I7" s="37">
        <f t="shared" si="2"/>
        <v>1027053</v>
      </c>
      <c r="J7" s="48">
        <f t="shared" si="0"/>
        <v>11163.619565217392</v>
      </c>
    </row>
    <row r="8" spans="1:10" x14ac:dyDescent="0.3">
      <c r="A8" s="30" t="s">
        <v>12</v>
      </c>
      <c r="B8" s="39">
        <v>0</v>
      </c>
      <c r="C8" s="39">
        <v>0</v>
      </c>
      <c r="D8" s="39">
        <v>13</v>
      </c>
      <c r="E8" s="37">
        <v>596973</v>
      </c>
      <c r="F8" s="39">
        <v>1</v>
      </c>
      <c r="G8" s="37">
        <v>33000</v>
      </c>
      <c r="H8" s="39">
        <f t="shared" si="1"/>
        <v>14</v>
      </c>
      <c r="I8" s="37">
        <f t="shared" si="2"/>
        <v>629973</v>
      </c>
      <c r="J8" s="48">
        <f t="shared" si="0"/>
        <v>6847.532608695652</v>
      </c>
    </row>
    <row r="9" spans="1:10" x14ac:dyDescent="0.3">
      <c r="A9" s="30" t="s">
        <v>13</v>
      </c>
      <c r="B9" s="39">
        <v>0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f t="shared" si="1"/>
        <v>0</v>
      </c>
      <c r="I9" s="37">
        <f t="shared" si="2"/>
        <v>0</v>
      </c>
      <c r="J9" s="48">
        <f t="shared" si="0"/>
        <v>0</v>
      </c>
    </row>
    <row r="10" spans="1:10" x14ac:dyDescent="0.3">
      <c r="A10" s="30" t="s">
        <v>14</v>
      </c>
      <c r="B10" s="39">
        <v>0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f t="shared" si="1"/>
        <v>0</v>
      </c>
      <c r="I10" s="37">
        <f t="shared" si="2"/>
        <v>0</v>
      </c>
      <c r="J10" s="48">
        <f t="shared" si="0"/>
        <v>0</v>
      </c>
    </row>
    <row r="11" spans="1:10" x14ac:dyDescent="0.3">
      <c r="A11" s="30" t="s">
        <v>15</v>
      </c>
      <c r="B11" s="39">
        <v>0</v>
      </c>
      <c r="C11" s="39">
        <v>0</v>
      </c>
      <c r="D11" s="39">
        <v>1</v>
      </c>
      <c r="E11" s="37">
        <v>40000</v>
      </c>
      <c r="F11" s="39">
        <v>1</v>
      </c>
      <c r="G11" s="37">
        <v>40000</v>
      </c>
      <c r="H11" s="39">
        <f t="shared" si="1"/>
        <v>2</v>
      </c>
      <c r="I11" s="37">
        <f t="shared" si="2"/>
        <v>80000</v>
      </c>
      <c r="J11" s="48">
        <f t="shared" si="0"/>
        <v>869.56521739130437</v>
      </c>
    </row>
    <row r="12" spans="1:10" x14ac:dyDescent="0.3">
      <c r="A12" s="30" t="s">
        <v>16</v>
      </c>
      <c r="B12" s="39">
        <v>5</v>
      </c>
      <c r="C12" s="37">
        <v>208000</v>
      </c>
      <c r="D12" s="39">
        <v>4</v>
      </c>
      <c r="E12" s="37">
        <v>170991</v>
      </c>
      <c r="F12" s="39">
        <v>0</v>
      </c>
      <c r="G12" s="39">
        <v>0</v>
      </c>
      <c r="H12" s="39">
        <f t="shared" si="1"/>
        <v>9</v>
      </c>
      <c r="I12" s="37">
        <f t="shared" si="2"/>
        <v>378991</v>
      </c>
      <c r="J12" s="48">
        <f t="shared" si="0"/>
        <v>4119.467391304348</v>
      </c>
    </row>
    <row r="13" spans="1:10" x14ac:dyDescent="0.3">
      <c r="A13" s="30" t="s">
        <v>17</v>
      </c>
      <c r="B13" s="39">
        <v>1</v>
      </c>
      <c r="C13" s="37">
        <v>55000</v>
      </c>
      <c r="D13" s="39">
        <v>4</v>
      </c>
      <c r="E13" s="37">
        <v>189993</v>
      </c>
      <c r="F13" s="39">
        <v>5</v>
      </c>
      <c r="G13" s="37">
        <v>203000</v>
      </c>
      <c r="H13" s="39">
        <f t="shared" si="1"/>
        <v>10</v>
      </c>
      <c r="I13" s="37">
        <f t="shared" si="2"/>
        <v>447993</v>
      </c>
      <c r="J13" s="48">
        <f t="shared" si="0"/>
        <v>4869.489130434783</v>
      </c>
    </row>
    <row r="14" spans="1:10" x14ac:dyDescent="0.3">
      <c r="A14" s="30" t="s">
        <v>18</v>
      </c>
      <c r="B14" s="39">
        <v>3</v>
      </c>
      <c r="C14" s="37">
        <v>141000</v>
      </c>
      <c r="D14" s="39">
        <v>4</v>
      </c>
      <c r="E14" s="37">
        <v>160992</v>
      </c>
      <c r="F14" s="39">
        <v>0</v>
      </c>
      <c r="G14" s="39">
        <v>0</v>
      </c>
      <c r="H14" s="39">
        <f t="shared" si="1"/>
        <v>7</v>
      </c>
      <c r="I14" s="37">
        <f t="shared" si="2"/>
        <v>301992</v>
      </c>
      <c r="J14" s="48">
        <f t="shared" si="0"/>
        <v>3282.521739130435</v>
      </c>
    </row>
    <row r="15" spans="1:10" x14ac:dyDescent="0.3">
      <c r="A15" s="30" t="s">
        <v>19</v>
      </c>
      <c r="B15" s="39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f t="shared" si="1"/>
        <v>0</v>
      </c>
      <c r="I15" s="37">
        <f t="shared" si="2"/>
        <v>0</v>
      </c>
      <c r="J15" s="48">
        <f t="shared" si="0"/>
        <v>0</v>
      </c>
    </row>
    <row r="16" spans="1:10" x14ac:dyDescent="0.3">
      <c r="A16" s="30" t="s">
        <v>20</v>
      </c>
      <c r="B16" s="39">
        <v>0</v>
      </c>
      <c r="C16" s="39">
        <v>0</v>
      </c>
      <c r="D16" s="39">
        <v>3</v>
      </c>
      <c r="E16" s="37">
        <v>120996</v>
      </c>
      <c r="F16" s="39">
        <v>0</v>
      </c>
      <c r="G16" s="39">
        <v>0</v>
      </c>
      <c r="H16" s="39">
        <f t="shared" si="1"/>
        <v>3</v>
      </c>
      <c r="I16" s="37">
        <f t="shared" si="2"/>
        <v>120996</v>
      </c>
      <c r="J16" s="48">
        <f t="shared" si="0"/>
        <v>1315.1739130434783</v>
      </c>
    </row>
    <row r="17" spans="1:10" x14ac:dyDescent="0.3">
      <c r="A17" s="30" t="s">
        <v>21</v>
      </c>
      <c r="B17" s="39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f t="shared" si="1"/>
        <v>0</v>
      </c>
      <c r="I17" s="37">
        <f t="shared" si="2"/>
        <v>0</v>
      </c>
      <c r="J17" s="48">
        <f t="shared" si="0"/>
        <v>0</v>
      </c>
    </row>
    <row r="18" spans="1:10" x14ac:dyDescent="0.3">
      <c r="A18" s="30" t="s">
        <v>22</v>
      </c>
      <c r="B18" s="39">
        <v>8</v>
      </c>
      <c r="C18" s="37">
        <v>310000</v>
      </c>
      <c r="D18" s="39">
        <v>53</v>
      </c>
      <c r="E18" s="37">
        <v>2211490</v>
      </c>
      <c r="F18" s="39">
        <v>8</v>
      </c>
      <c r="G18" s="37">
        <v>341000</v>
      </c>
      <c r="H18" s="39">
        <f t="shared" si="1"/>
        <v>69</v>
      </c>
      <c r="I18" s="37">
        <f t="shared" si="2"/>
        <v>2862490</v>
      </c>
      <c r="J18" s="48">
        <f t="shared" si="0"/>
        <v>31114.021739130436</v>
      </c>
    </row>
    <row r="19" spans="1:10" x14ac:dyDescent="0.3">
      <c r="A19" s="30" t="s">
        <v>23</v>
      </c>
      <c r="B19" s="39">
        <v>257</v>
      </c>
      <c r="C19" s="37">
        <v>11241058</v>
      </c>
      <c r="D19" s="39">
        <v>255</v>
      </c>
      <c r="E19" s="37">
        <v>11000905</v>
      </c>
      <c r="F19" s="39">
        <v>203</v>
      </c>
      <c r="G19" s="37">
        <v>8754929</v>
      </c>
      <c r="H19" s="39">
        <f t="shared" si="1"/>
        <v>715</v>
      </c>
      <c r="I19" s="37">
        <f t="shared" si="2"/>
        <v>30996892</v>
      </c>
      <c r="J19" s="48">
        <f t="shared" si="0"/>
        <v>336922.73913043475</v>
      </c>
    </row>
    <row r="20" spans="1:10" x14ac:dyDescent="0.3">
      <c r="A20" s="30" t="s">
        <v>24</v>
      </c>
      <c r="B20" s="39">
        <v>0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f t="shared" si="1"/>
        <v>0</v>
      </c>
      <c r="I20" s="37">
        <f t="shared" si="2"/>
        <v>0</v>
      </c>
      <c r="J20" s="48">
        <f t="shared" si="0"/>
        <v>0</v>
      </c>
    </row>
    <row r="21" spans="1:10" x14ac:dyDescent="0.3">
      <c r="A21" s="30" t="s">
        <v>25</v>
      </c>
      <c r="B21" s="39">
        <v>0</v>
      </c>
      <c r="C21" s="39">
        <v>0</v>
      </c>
      <c r="D21" s="39">
        <v>11</v>
      </c>
      <c r="E21" s="37">
        <v>453969</v>
      </c>
      <c r="F21" s="39">
        <v>4</v>
      </c>
      <c r="G21" s="37">
        <v>159995</v>
      </c>
      <c r="H21" s="39">
        <f t="shared" si="1"/>
        <v>15</v>
      </c>
      <c r="I21" s="37">
        <f t="shared" si="2"/>
        <v>613964</v>
      </c>
      <c r="J21" s="48">
        <f t="shared" si="0"/>
        <v>6673.521739130435</v>
      </c>
    </row>
    <row r="22" spans="1:10" x14ac:dyDescent="0.3">
      <c r="A22" s="30" t="s">
        <v>26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f t="shared" si="1"/>
        <v>0</v>
      </c>
      <c r="I22" s="37">
        <f t="shared" si="2"/>
        <v>0</v>
      </c>
      <c r="J22" s="48">
        <f t="shared" si="0"/>
        <v>0</v>
      </c>
    </row>
    <row r="23" spans="1:10" x14ac:dyDescent="0.3">
      <c r="A23" s="30" t="s">
        <v>27</v>
      </c>
      <c r="B23" s="39">
        <v>22</v>
      </c>
      <c r="C23" s="37">
        <v>1135000</v>
      </c>
      <c r="D23" s="39">
        <v>13</v>
      </c>
      <c r="E23" s="37">
        <v>571000</v>
      </c>
      <c r="F23" s="39">
        <v>3</v>
      </c>
      <c r="G23" s="37">
        <v>134999</v>
      </c>
      <c r="H23" s="39">
        <f t="shared" si="1"/>
        <v>38</v>
      </c>
      <c r="I23" s="37">
        <f t="shared" si="2"/>
        <v>1840999</v>
      </c>
      <c r="J23" s="48">
        <f t="shared" si="0"/>
        <v>20010.858695652172</v>
      </c>
    </row>
    <row r="24" spans="1:10" x14ac:dyDescent="0.3">
      <c r="A24" s="30" t="s">
        <v>28</v>
      </c>
      <c r="B24" s="39">
        <v>35</v>
      </c>
      <c r="C24" s="37">
        <v>1674991</v>
      </c>
      <c r="D24" s="39">
        <v>34</v>
      </c>
      <c r="E24" s="37">
        <v>1434994</v>
      </c>
      <c r="F24" s="39">
        <v>50</v>
      </c>
      <c r="G24" s="37">
        <v>2096470</v>
      </c>
      <c r="H24" s="39">
        <f t="shared" si="1"/>
        <v>119</v>
      </c>
      <c r="I24" s="37">
        <f t="shared" si="2"/>
        <v>5206455</v>
      </c>
      <c r="J24" s="48">
        <f t="shared" si="0"/>
        <v>56591.90217391304</v>
      </c>
    </row>
    <row r="25" spans="1:10" x14ac:dyDescent="0.3">
      <c r="A25" s="30" t="s">
        <v>29</v>
      </c>
      <c r="B25" s="39">
        <v>0</v>
      </c>
      <c r="C25" s="39">
        <v>0</v>
      </c>
      <c r="D25" s="39">
        <v>1</v>
      </c>
      <c r="E25" s="37">
        <v>45000</v>
      </c>
      <c r="F25" s="39">
        <v>0</v>
      </c>
      <c r="G25" s="39">
        <v>0</v>
      </c>
      <c r="H25" s="39">
        <f t="shared" si="1"/>
        <v>1</v>
      </c>
      <c r="I25" s="37">
        <f t="shared" si="2"/>
        <v>45000</v>
      </c>
      <c r="J25" s="48">
        <f t="shared" si="0"/>
        <v>489.13043478260869</v>
      </c>
    </row>
    <row r="26" spans="1:10" x14ac:dyDescent="0.3">
      <c r="A26" s="30" t="s">
        <v>30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f t="shared" si="1"/>
        <v>0</v>
      </c>
      <c r="I26" s="37">
        <f t="shared" si="2"/>
        <v>0</v>
      </c>
      <c r="J26" s="48">
        <f t="shared" si="0"/>
        <v>0</v>
      </c>
    </row>
    <row r="27" spans="1:10" x14ac:dyDescent="0.3">
      <c r="A27" s="30" t="s">
        <v>31</v>
      </c>
      <c r="B27" s="39">
        <v>0</v>
      </c>
      <c r="C27" s="39">
        <v>0</v>
      </c>
      <c r="D27" s="39">
        <v>1</v>
      </c>
      <c r="E27" s="37">
        <v>33000</v>
      </c>
      <c r="F27" s="39">
        <v>0</v>
      </c>
      <c r="G27" s="39">
        <v>0</v>
      </c>
      <c r="H27" s="39">
        <f t="shared" si="1"/>
        <v>1</v>
      </c>
      <c r="I27" s="37">
        <f t="shared" si="2"/>
        <v>33000</v>
      </c>
      <c r="J27" s="48">
        <f t="shared" si="0"/>
        <v>358.69565217391306</v>
      </c>
    </row>
    <row r="28" spans="1:10" x14ac:dyDescent="0.3">
      <c r="A28" s="30" t="s">
        <v>32</v>
      </c>
      <c r="B28" s="39">
        <v>1</v>
      </c>
      <c r="C28" s="37">
        <v>33000</v>
      </c>
      <c r="D28" s="39">
        <v>3</v>
      </c>
      <c r="E28" s="37">
        <v>102000</v>
      </c>
      <c r="F28" s="39">
        <v>0</v>
      </c>
      <c r="G28" s="39">
        <v>0</v>
      </c>
      <c r="H28" s="39">
        <f t="shared" si="1"/>
        <v>4</v>
      </c>
      <c r="I28" s="37">
        <f t="shared" si="2"/>
        <v>135000</v>
      </c>
      <c r="J28" s="48">
        <f t="shared" si="0"/>
        <v>1467.391304347826</v>
      </c>
    </row>
    <row r="29" spans="1:10" x14ac:dyDescent="0.3">
      <c r="A29" s="30" t="s">
        <v>33</v>
      </c>
      <c r="B29" s="37">
        <v>1654</v>
      </c>
      <c r="C29" s="37">
        <v>62465118</v>
      </c>
      <c r="D29" s="37">
        <v>2036</v>
      </c>
      <c r="E29" s="37">
        <v>78718901</v>
      </c>
      <c r="F29" s="37">
        <v>1632</v>
      </c>
      <c r="G29" s="37">
        <v>63120668</v>
      </c>
      <c r="H29" s="39">
        <f t="shared" si="1"/>
        <v>5322</v>
      </c>
      <c r="I29" s="37">
        <f t="shared" si="2"/>
        <v>204304687</v>
      </c>
      <c r="J29" s="48">
        <f t="shared" si="0"/>
        <v>2220703.1195652173</v>
      </c>
    </row>
    <row r="30" spans="1:10" x14ac:dyDescent="0.3">
      <c r="A30" s="30" t="s">
        <v>34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f t="shared" si="1"/>
        <v>0</v>
      </c>
      <c r="I30" s="37">
        <f t="shared" si="2"/>
        <v>0</v>
      </c>
      <c r="J30" s="48">
        <f t="shared" si="0"/>
        <v>0</v>
      </c>
    </row>
    <row r="31" spans="1:10" x14ac:dyDescent="0.3">
      <c r="A31" s="30" t="s">
        <v>35</v>
      </c>
      <c r="B31" s="39">
        <v>0</v>
      </c>
      <c r="C31" s="39">
        <v>0</v>
      </c>
      <c r="D31" s="39">
        <v>5</v>
      </c>
      <c r="E31" s="37">
        <v>160000</v>
      </c>
      <c r="F31" s="39">
        <v>0</v>
      </c>
      <c r="G31" s="39">
        <v>0</v>
      </c>
      <c r="H31" s="39">
        <f t="shared" si="1"/>
        <v>5</v>
      </c>
      <c r="I31" s="37">
        <f t="shared" si="2"/>
        <v>160000</v>
      </c>
      <c r="J31" s="48">
        <f t="shared" si="0"/>
        <v>1739.1304347826087</v>
      </c>
    </row>
    <row r="32" spans="1:10" x14ac:dyDescent="0.3">
      <c r="A32" s="30" t="s">
        <v>36</v>
      </c>
      <c r="B32" s="39">
        <v>10</v>
      </c>
      <c r="C32" s="37">
        <v>351500</v>
      </c>
      <c r="D32" s="39">
        <v>29</v>
      </c>
      <c r="E32" s="37">
        <v>765800</v>
      </c>
      <c r="F32" s="39">
        <v>5</v>
      </c>
      <c r="G32" s="37">
        <v>117692</v>
      </c>
      <c r="H32" s="39">
        <f t="shared" si="1"/>
        <v>44</v>
      </c>
      <c r="I32" s="37">
        <f t="shared" si="2"/>
        <v>1234992</v>
      </c>
      <c r="J32" s="48">
        <f t="shared" si="0"/>
        <v>13423.826086956522</v>
      </c>
    </row>
    <row r="33" spans="1:10" x14ac:dyDescent="0.3">
      <c r="A33" s="30" t="s">
        <v>37</v>
      </c>
      <c r="B33" s="39">
        <v>0</v>
      </c>
      <c r="C33" s="39">
        <v>0</v>
      </c>
      <c r="D33" s="39">
        <v>5</v>
      </c>
      <c r="E33" s="37">
        <v>165000</v>
      </c>
      <c r="F33" s="39">
        <v>0</v>
      </c>
      <c r="G33" s="39">
        <v>0</v>
      </c>
      <c r="H33" s="39">
        <f t="shared" si="1"/>
        <v>5</v>
      </c>
      <c r="I33" s="37">
        <f t="shared" si="2"/>
        <v>165000</v>
      </c>
      <c r="J33" s="48">
        <f t="shared" si="0"/>
        <v>1793.4782608695652</v>
      </c>
    </row>
    <row r="34" spans="1:10" x14ac:dyDescent="0.3">
      <c r="A34" s="30" t="s">
        <v>38</v>
      </c>
      <c r="B34" s="39">
        <v>2</v>
      </c>
      <c r="C34" s="37">
        <v>63000</v>
      </c>
      <c r="D34" s="39">
        <v>7</v>
      </c>
      <c r="E34" s="37">
        <v>299000</v>
      </c>
      <c r="F34" s="39">
        <v>0</v>
      </c>
      <c r="G34" s="39">
        <v>0</v>
      </c>
      <c r="H34" s="39">
        <f t="shared" si="1"/>
        <v>9</v>
      </c>
      <c r="I34" s="37">
        <f t="shared" si="2"/>
        <v>362000</v>
      </c>
      <c r="J34" s="48">
        <f t="shared" si="0"/>
        <v>3934.782608695652</v>
      </c>
    </row>
    <row r="35" spans="1:10" x14ac:dyDescent="0.3">
      <c r="A35" s="30" t="s">
        <v>39</v>
      </c>
      <c r="B35" s="39">
        <v>0</v>
      </c>
      <c r="C35" s="39">
        <v>0</v>
      </c>
      <c r="D35" s="39">
        <v>17</v>
      </c>
      <c r="E35" s="37">
        <v>526000</v>
      </c>
      <c r="F35" s="39">
        <v>4</v>
      </c>
      <c r="G35" s="37">
        <v>154999</v>
      </c>
      <c r="H35" s="39">
        <f t="shared" si="1"/>
        <v>21</v>
      </c>
      <c r="I35" s="37">
        <f t="shared" si="2"/>
        <v>680999</v>
      </c>
      <c r="J35" s="48">
        <f t="shared" si="0"/>
        <v>7402.163043478261</v>
      </c>
    </row>
    <row r="36" spans="1:10" x14ac:dyDescent="0.3">
      <c r="A36" s="30" t="s">
        <v>40</v>
      </c>
      <c r="B36" s="39">
        <v>0</v>
      </c>
      <c r="C36" s="39">
        <v>0</v>
      </c>
      <c r="D36" s="39">
        <v>7</v>
      </c>
      <c r="E36" s="37">
        <v>282981</v>
      </c>
      <c r="F36" s="39">
        <v>1</v>
      </c>
      <c r="G36" s="37">
        <v>44999</v>
      </c>
      <c r="H36" s="39">
        <f t="shared" si="1"/>
        <v>8</v>
      </c>
      <c r="I36" s="37">
        <f t="shared" si="2"/>
        <v>327980</v>
      </c>
      <c r="J36" s="48">
        <f t="shared" si="0"/>
        <v>3565</v>
      </c>
    </row>
    <row r="37" spans="1:10" x14ac:dyDescent="0.3">
      <c r="A37" s="30" t="s">
        <v>41</v>
      </c>
      <c r="B37" s="39">
        <v>39</v>
      </c>
      <c r="C37" s="37">
        <v>1486582</v>
      </c>
      <c r="D37" s="39">
        <v>26</v>
      </c>
      <c r="E37" s="37">
        <v>997500</v>
      </c>
      <c r="F37" s="39">
        <v>48</v>
      </c>
      <c r="G37" s="37">
        <v>1851743</v>
      </c>
      <c r="H37" s="39">
        <f t="shared" si="1"/>
        <v>113</v>
      </c>
      <c r="I37" s="37">
        <f t="shared" si="2"/>
        <v>4335825</v>
      </c>
      <c r="J37" s="48">
        <f t="shared" si="0"/>
        <v>47128.532608695656</v>
      </c>
    </row>
    <row r="38" spans="1:10" x14ac:dyDescent="0.3">
      <c r="A38" s="30" t="s">
        <v>42</v>
      </c>
      <c r="B38" s="39">
        <v>1</v>
      </c>
      <c r="C38" s="37">
        <v>40000</v>
      </c>
      <c r="D38" s="39">
        <v>1</v>
      </c>
      <c r="E38" s="37">
        <v>40000</v>
      </c>
      <c r="F38" s="39">
        <v>3</v>
      </c>
      <c r="G38" s="37">
        <v>141001</v>
      </c>
      <c r="H38" s="39">
        <f t="shared" si="1"/>
        <v>5</v>
      </c>
      <c r="I38" s="37">
        <f t="shared" si="2"/>
        <v>221001</v>
      </c>
      <c r="J38" s="48">
        <f t="shared" si="0"/>
        <v>2402.1847826086955</v>
      </c>
    </row>
    <row r="39" spans="1:10" x14ac:dyDescent="0.3">
      <c r="A39" s="30" t="s">
        <v>43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f t="shared" si="1"/>
        <v>0</v>
      </c>
      <c r="I39" s="37">
        <f t="shared" si="2"/>
        <v>0</v>
      </c>
      <c r="J39" s="48">
        <f t="shared" si="0"/>
        <v>0</v>
      </c>
    </row>
    <row r="40" spans="1:10" x14ac:dyDescent="0.3">
      <c r="A40" s="30" t="s">
        <v>44</v>
      </c>
      <c r="B40" s="39">
        <v>0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f t="shared" si="1"/>
        <v>0</v>
      </c>
      <c r="I40" s="37">
        <f t="shared" si="2"/>
        <v>0</v>
      </c>
      <c r="J40" s="48">
        <f t="shared" si="0"/>
        <v>0</v>
      </c>
    </row>
    <row r="41" spans="1:10" x14ac:dyDescent="0.3">
      <c r="A41" s="30" t="s">
        <v>45</v>
      </c>
      <c r="B41" s="39">
        <v>0</v>
      </c>
      <c r="C41" s="39">
        <v>0</v>
      </c>
      <c r="D41" s="39">
        <v>1</v>
      </c>
      <c r="E41" s="37">
        <v>42000</v>
      </c>
      <c r="F41" s="39">
        <v>1</v>
      </c>
      <c r="G41" s="37">
        <v>40000</v>
      </c>
      <c r="H41" s="39">
        <f t="shared" si="1"/>
        <v>2</v>
      </c>
      <c r="I41" s="37">
        <f t="shared" si="2"/>
        <v>82000</v>
      </c>
      <c r="J41" s="48">
        <f t="shared" si="0"/>
        <v>891.304347826087</v>
      </c>
    </row>
    <row r="42" spans="1:10" ht="17.25" customHeight="1" x14ac:dyDescent="0.3">
      <c r="A42" s="54" t="s">
        <v>46</v>
      </c>
      <c r="B42" s="35">
        <f>SUM(B5:B41)</f>
        <v>2046</v>
      </c>
      <c r="C42" s="35">
        <f t="shared" ref="C42:I42" si="3">SUM(C5:C41)</f>
        <v>79534249</v>
      </c>
      <c r="D42" s="35">
        <f t="shared" si="3"/>
        <v>2547</v>
      </c>
      <c r="E42" s="35">
        <f t="shared" si="3"/>
        <v>99671494</v>
      </c>
      <c r="F42" s="35">
        <f t="shared" si="3"/>
        <v>1976</v>
      </c>
      <c r="G42" s="35">
        <f t="shared" si="3"/>
        <v>77524532</v>
      </c>
      <c r="H42" s="35">
        <f t="shared" si="3"/>
        <v>6569</v>
      </c>
      <c r="I42" s="35">
        <f t="shared" si="3"/>
        <v>256730275</v>
      </c>
      <c r="J42" s="53">
        <f>SUM(J5:J41)</f>
        <v>2790546.4673913047</v>
      </c>
    </row>
    <row r="43" spans="1:10" s="52" customFormat="1" ht="16.5" customHeight="1" x14ac:dyDescent="0.3">
      <c r="A43" s="54" t="s">
        <v>47</v>
      </c>
      <c r="B43" s="55"/>
      <c r="C43" s="57">
        <f>C42/31</f>
        <v>2565620.935483871</v>
      </c>
      <c r="D43" s="58"/>
      <c r="E43" s="57">
        <f>E42/30</f>
        <v>3322383.1333333333</v>
      </c>
      <c r="F43" s="58"/>
      <c r="G43" s="57">
        <f>G42/31</f>
        <v>2500791.3548387098</v>
      </c>
      <c r="H43" s="58"/>
      <c r="I43" s="57">
        <f>I42/92</f>
        <v>2790546.4673913042</v>
      </c>
      <c r="J43" s="56"/>
    </row>
  </sheetData>
  <mergeCells count="6">
    <mergeCell ref="A1:J1"/>
    <mergeCell ref="A2:J2"/>
    <mergeCell ref="B3:C3"/>
    <mergeCell ref="D3:E3"/>
    <mergeCell ref="F3:G3"/>
    <mergeCell ref="H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2"/>
  <sheetViews>
    <sheetView tabSelected="1" topLeftCell="B1" workbookViewId="0">
      <pane ySplit="3" topLeftCell="A16" activePane="bottomLeft" state="frozen"/>
      <selection pane="bottomLeft" activeCell="E34" sqref="E34"/>
    </sheetView>
  </sheetViews>
  <sheetFormatPr defaultRowHeight="13" x14ac:dyDescent="0.3"/>
  <cols>
    <col min="1" max="1" width="17" customWidth="1"/>
    <col min="2" max="2" width="14.69921875" customWidth="1"/>
    <col min="3" max="3" width="12.296875" customWidth="1"/>
    <col min="4" max="4" width="11" customWidth="1"/>
    <col min="5" max="5" width="8.796875" customWidth="1"/>
    <col min="6" max="6" width="13.19921875" customWidth="1"/>
    <col min="7" max="7" width="9.796875" customWidth="1"/>
    <col min="8" max="8" width="9.69921875" style="28" customWidth="1"/>
    <col min="9" max="9" width="11.796875" customWidth="1"/>
    <col min="10" max="10" width="10.5" bestFit="1" customWidth="1"/>
    <col min="11" max="11" width="10.5" style="28" customWidth="1"/>
    <col min="12" max="12" width="13" bestFit="1" customWidth="1"/>
    <col min="13" max="13" width="8.5" customWidth="1"/>
    <col min="16" max="16" width="11.19921875" bestFit="1" customWidth="1"/>
  </cols>
  <sheetData>
    <row r="1" spans="1:13" ht="18" customHeight="1" x14ac:dyDescent="0.3">
      <c r="A1" s="29"/>
      <c r="B1" s="70" t="s">
        <v>57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5.5" customHeight="1" x14ac:dyDescent="0.3">
      <c r="A2" s="67" t="s">
        <v>5</v>
      </c>
      <c r="B2" s="71" t="s">
        <v>52</v>
      </c>
      <c r="C2" s="71"/>
      <c r="D2" s="71"/>
      <c r="E2" s="72" t="s">
        <v>53</v>
      </c>
      <c r="F2" s="72"/>
      <c r="G2" s="72"/>
      <c r="H2" s="73" t="s">
        <v>54</v>
      </c>
      <c r="I2" s="73"/>
      <c r="J2" s="73"/>
      <c r="K2" s="74" t="s">
        <v>55</v>
      </c>
      <c r="L2" s="74"/>
      <c r="M2" s="74"/>
    </row>
    <row r="3" spans="1:13" ht="26" x14ac:dyDescent="0.3">
      <c r="A3" s="67"/>
      <c r="B3" s="31" t="s">
        <v>80</v>
      </c>
      <c r="C3" s="31" t="s">
        <v>81</v>
      </c>
      <c r="D3" s="31" t="s">
        <v>56</v>
      </c>
      <c r="E3" s="31" t="s">
        <v>80</v>
      </c>
      <c r="F3" s="31" t="s">
        <v>81</v>
      </c>
      <c r="G3" s="31" t="s">
        <v>56</v>
      </c>
      <c r="H3" s="31" t="s">
        <v>80</v>
      </c>
      <c r="I3" s="31" t="s">
        <v>81</v>
      </c>
      <c r="J3" s="31" t="s">
        <v>56</v>
      </c>
      <c r="K3" s="31" t="s">
        <v>80</v>
      </c>
      <c r="L3" s="31" t="s">
        <v>81</v>
      </c>
      <c r="M3" s="31" t="s">
        <v>56</v>
      </c>
    </row>
    <row r="4" spans="1:13" x14ac:dyDescent="0.3">
      <c r="A4" s="30" t="s">
        <v>9</v>
      </c>
      <c r="B4" s="37">
        <f>PMS!H5</f>
        <v>2659</v>
      </c>
      <c r="C4" s="37">
        <v>112226734</v>
      </c>
      <c r="D4" s="38">
        <f>C4/$C$41*100</f>
        <v>2.1725202330647333</v>
      </c>
      <c r="E4" s="39">
        <v>469</v>
      </c>
      <c r="F4" s="37">
        <v>16064453</v>
      </c>
      <c r="G4" s="40">
        <f>F4/$F$41*100</f>
        <v>1.3847535453477366</v>
      </c>
      <c r="H4" s="39">
        <v>133</v>
      </c>
      <c r="I4" s="37">
        <v>5198773</v>
      </c>
      <c r="J4" s="40">
        <f>I4/$I$41*100</f>
        <v>6.409096368195204</v>
      </c>
      <c r="K4" s="39">
        <v>1</v>
      </c>
      <c r="L4" s="41">
        <v>49993</v>
      </c>
      <c r="M4" s="42">
        <f>L4/$L$41*100</f>
        <v>1.9472966326234801E-2</v>
      </c>
    </row>
    <row r="5" spans="1:13" x14ac:dyDescent="0.3">
      <c r="A5" s="30" t="s">
        <v>10</v>
      </c>
      <c r="B5" s="37">
        <f>PMS!H6</f>
        <v>3680</v>
      </c>
      <c r="C5" s="37">
        <v>162809560</v>
      </c>
      <c r="D5" s="38">
        <f t="shared" ref="D5:D40" si="0">C5/$C$41*100</f>
        <v>3.1517184063858323</v>
      </c>
      <c r="E5" s="39">
        <v>300</v>
      </c>
      <c r="F5" s="37">
        <v>12105997</v>
      </c>
      <c r="G5" s="40">
        <f t="shared" ref="G5:G40" si="1">F5/$F$41*100</f>
        <v>1.0435352056941536</v>
      </c>
      <c r="H5" s="39">
        <v>16</v>
      </c>
      <c r="I5" s="37">
        <v>650000</v>
      </c>
      <c r="J5" s="40">
        <f t="shared" ref="J5:J40" si="2">I5/$I$41*100</f>
        <v>0.80132612817041293</v>
      </c>
      <c r="K5" s="39">
        <v>2</v>
      </c>
      <c r="L5" s="41">
        <v>85000</v>
      </c>
      <c r="M5" s="42">
        <f t="shared" ref="M5:M40" si="3">L5/$L$41*100</f>
        <v>3.3108677969514888E-2</v>
      </c>
    </row>
    <row r="6" spans="1:13" x14ac:dyDescent="0.3">
      <c r="A6" s="30" t="s">
        <v>11</v>
      </c>
      <c r="B6" s="37">
        <f>PMS!H7</f>
        <v>3198</v>
      </c>
      <c r="C6" s="37">
        <v>121970836</v>
      </c>
      <c r="D6" s="38">
        <f t="shared" si="0"/>
        <v>2.3611496085578003</v>
      </c>
      <c r="E6" s="39">
        <v>434</v>
      </c>
      <c r="F6" s="37">
        <v>21949972</v>
      </c>
      <c r="G6" s="40">
        <f t="shared" si="1"/>
        <v>1.8920844393073046</v>
      </c>
      <c r="H6" s="39">
        <v>120</v>
      </c>
      <c r="I6" s="37">
        <v>3210500</v>
      </c>
      <c r="J6" s="40">
        <f t="shared" si="2"/>
        <v>3.9579346684478627</v>
      </c>
      <c r="K6" s="39">
        <v>25</v>
      </c>
      <c r="L6" s="43">
        <v>1027053</v>
      </c>
      <c r="M6" s="42">
        <f t="shared" si="3"/>
        <v>0.40005137687793152</v>
      </c>
    </row>
    <row r="7" spans="1:13" x14ac:dyDescent="0.3">
      <c r="A7" s="30" t="s">
        <v>12</v>
      </c>
      <c r="B7" s="37">
        <f>PMS!H8</f>
        <v>3198</v>
      </c>
      <c r="C7" s="37">
        <v>144179845</v>
      </c>
      <c r="D7" s="38">
        <f t="shared" si="0"/>
        <v>2.7910785540870959</v>
      </c>
      <c r="E7" s="39">
        <v>610</v>
      </c>
      <c r="F7" s="37">
        <v>22474027</v>
      </c>
      <c r="G7" s="40">
        <f t="shared" si="1"/>
        <v>1.9372579051705499</v>
      </c>
      <c r="H7" s="39">
        <v>134</v>
      </c>
      <c r="I7" s="37">
        <v>4883329</v>
      </c>
      <c r="J7" s="40">
        <f t="shared" si="2"/>
        <v>6.0202140310035297</v>
      </c>
      <c r="K7" s="39">
        <v>14</v>
      </c>
      <c r="L7" s="41">
        <v>629973</v>
      </c>
      <c r="M7" s="42">
        <f t="shared" si="3"/>
        <v>0.24538321395869653</v>
      </c>
    </row>
    <row r="8" spans="1:13" x14ac:dyDescent="0.3">
      <c r="A8" s="30" t="s">
        <v>13</v>
      </c>
      <c r="B8" s="37">
        <f>PMS!H9</f>
        <v>404</v>
      </c>
      <c r="C8" s="37">
        <v>20084125</v>
      </c>
      <c r="D8" s="38">
        <f t="shared" si="0"/>
        <v>0.38879477617072272</v>
      </c>
      <c r="E8" s="39">
        <v>84</v>
      </c>
      <c r="F8" s="37">
        <v>3622957</v>
      </c>
      <c r="G8" s="40">
        <f t="shared" si="1"/>
        <v>0.31229837395598842</v>
      </c>
      <c r="H8" s="39">
        <v>28</v>
      </c>
      <c r="I8" s="37">
        <v>934443</v>
      </c>
      <c r="J8" s="40">
        <f t="shared" si="2"/>
        <v>1.1519901402860695</v>
      </c>
      <c r="K8" s="39">
        <v>0</v>
      </c>
      <c r="L8" s="39">
        <v>0</v>
      </c>
      <c r="M8" s="42">
        <f t="shared" si="3"/>
        <v>0</v>
      </c>
    </row>
    <row r="9" spans="1:13" x14ac:dyDescent="0.3">
      <c r="A9" s="30" t="s">
        <v>14</v>
      </c>
      <c r="B9" s="37">
        <f>PMS!H10</f>
        <v>769</v>
      </c>
      <c r="C9" s="37">
        <v>32206931</v>
      </c>
      <c r="D9" s="38">
        <f t="shared" si="0"/>
        <v>0.62347184800387923</v>
      </c>
      <c r="E9" s="39">
        <v>87</v>
      </c>
      <c r="F9" s="37">
        <v>2876590</v>
      </c>
      <c r="G9" s="40">
        <f t="shared" si="1"/>
        <v>0.24796164556688269</v>
      </c>
      <c r="H9" s="39">
        <v>0</v>
      </c>
      <c r="I9" s="39">
        <v>0</v>
      </c>
      <c r="J9" s="40">
        <f t="shared" si="2"/>
        <v>0</v>
      </c>
      <c r="K9" s="39">
        <v>0</v>
      </c>
      <c r="L9" s="39">
        <v>0</v>
      </c>
      <c r="M9" s="42">
        <f t="shared" si="3"/>
        <v>0</v>
      </c>
    </row>
    <row r="10" spans="1:13" x14ac:dyDescent="0.3">
      <c r="A10" s="30" t="s">
        <v>15</v>
      </c>
      <c r="B10" s="37">
        <f>PMS!H11</f>
        <v>2706</v>
      </c>
      <c r="C10" s="37">
        <v>117720955</v>
      </c>
      <c r="D10" s="38">
        <f t="shared" si="0"/>
        <v>2.2788790823512959</v>
      </c>
      <c r="E10" s="39">
        <v>524</v>
      </c>
      <c r="F10" s="37">
        <v>19442226</v>
      </c>
      <c r="G10" s="40">
        <f t="shared" si="1"/>
        <v>1.6759170936571537</v>
      </c>
      <c r="H10" s="39">
        <v>43</v>
      </c>
      <c r="I10" s="37">
        <v>1144495</v>
      </c>
      <c r="J10" s="40">
        <f t="shared" si="2"/>
        <v>1.4109442262467642</v>
      </c>
      <c r="K10" s="39">
        <v>2</v>
      </c>
      <c r="L10" s="41">
        <v>80000</v>
      </c>
      <c r="M10" s="42">
        <f t="shared" si="3"/>
        <v>3.1161108677190488E-2</v>
      </c>
    </row>
    <row r="11" spans="1:13" x14ac:dyDescent="0.3">
      <c r="A11" s="30" t="s">
        <v>16</v>
      </c>
      <c r="B11" s="37">
        <f>PMS!H12</f>
        <v>1448</v>
      </c>
      <c r="C11" s="37">
        <v>68342202</v>
      </c>
      <c r="D11" s="38">
        <f t="shared" si="0"/>
        <v>1.3229897309245149</v>
      </c>
      <c r="E11" s="39">
        <v>273</v>
      </c>
      <c r="F11" s="37">
        <v>11601184</v>
      </c>
      <c r="G11" s="40">
        <f t="shared" si="1"/>
        <v>1.0000203974720729</v>
      </c>
      <c r="H11" s="39">
        <v>37</v>
      </c>
      <c r="I11" s="37">
        <v>833495</v>
      </c>
      <c r="J11" s="40">
        <f t="shared" si="2"/>
        <v>1.0275404941529205</v>
      </c>
      <c r="K11" s="39">
        <v>9</v>
      </c>
      <c r="L11" s="41">
        <v>378991</v>
      </c>
      <c r="M11" s="42">
        <f t="shared" si="3"/>
        <v>0.14762224673346375</v>
      </c>
    </row>
    <row r="12" spans="1:13" x14ac:dyDescent="0.3">
      <c r="A12" s="30" t="s">
        <v>17</v>
      </c>
      <c r="B12" s="37">
        <f>PMS!H13</f>
        <v>1985</v>
      </c>
      <c r="C12" s="37">
        <v>78000376</v>
      </c>
      <c r="D12" s="38">
        <f t="shared" si="0"/>
        <v>1.509955685306291</v>
      </c>
      <c r="E12" s="39">
        <v>426</v>
      </c>
      <c r="F12" s="37">
        <v>14200165</v>
      </c>
      <c r="G12" s="40">
        <f t="shared" si="1"/>
        <v>1.2240521870413417</v>
      </c>
      <c r="H12" s="39">
        <v>96</v>
      </c>
      <c r="I12" s="37">
        <v>2394989</v>
      </c>
      <c r="J12" s="40">
        <f t="shared" si="2"/>
        <v>2.9525650190472756</v>
      </c>
      <c r="K12" s="39">
        <v>10</v>
      </c>
      <c r="L12" s="41">
        <v>447993</v>
      </c>
      <c r="M12" s="42">
        <f t="shared" si="3"/>
        <v>0.17449948199525747</v>
      </c>
    </row>
    <row r="13" spans="1:13" x14ac:dyDescent="0.3">
      <c r="A13" s="30" t="s">
        <v>18</v>
      </c>
      <c r="B13" s="37">
        <f>PMS!H14</f>
        <v>6013</v>
      </c>
      <c r="C13" s="37">
        <v>224492382</v>
      </c>
      <c r="D13" s="38">
        <f t="shared" si="0"/>
        <v>4.3457937755178468</v>
      </c>
      <c r="E13" s="37">
        <v>1201</v>
      </c>
      <c r="F13" s="37">
        <v>39540371</v>
      </c>
      <c r="G13" s="40">
        <f t="shared" si="1"/>
        <v>3.4083743110714582</v>
      </c>
      <c r="H13" s="39">
        <v>415</v>
      </c>
      <c r="I13" s="37">
        <v>10749894</v>
      </c>
      <c r="J13" s="40">
        <f t="shared" si="2"/>
        <v>13.252570672711311</v>
      </c>
      <c r="K13" s="39">
        <v>7</v>
      </c>
      <c r="L13" s="41">
        <v>301992</v>
      </c>
      <c r="M13" s="42">
        <f t="shared" si="3"/>
        <v>0.11763006914552636</v>
      </c>
    </row>
    <row r="14" spans="1:13" x14ac:dyDescent="0.3">
      <c r="A14" s="30" t="s">
        <v>19</v>
      </c>
      <c r="B14" s="37">
        <f>PMS!H15</f>
        <v>713</v>
      </c>
      <c r="C14" s="37">
        <v>29468251</v>
      </c>
      <c r="D14" s="38">
        <f t="shared" si="0"/>
        <v>0.57045562361754254</v>
      </c>
      <c r="E14" s="39">
        <v>177</v>
      </c>
      <c r="F14" s="37">
        <v>6487895</v>
      </c>
      <c r="G14" s="40">
        <f t="shared" si="1"/>
        <v>0.55925561879348473</v>
      </c>
      <c r="H14" s="39">
        <v>16</v>
      </c>
      <c r="I14" s="37">
        <v>439500</v>
      </c>
      <c r="J14" s="40">
        <f t="shared" si="2"/>
        <v>0.54181974358599461</v>
      </c>
      <c r="K14" s="39">
        <v>0</v>
      </c>
      <c r="L14" s="39">
        <v>0</v>
      </c>
      <c r="M14" s="42">
        <f t="shared" si="3"/>
        <v>0</v>
      </c>
    </row>
    <row r="15" spans="1:13" x14ac:dyDescent="0.3">
      <c r="A15" s="30" t="s">
        <v>20</v>
      </c>
      <c r="B15" s="37">
        <f>PMS!H16</f>
        <v>4280</v>
      </c>
      <c r="C15" s="37">
        <v>161520965</v>
      </c>
      <c r="D15" s="38">
        <f t="shared" si="0"/>
        <v>3.1267733811681686</v>
      </c>
      <c r="E15" s="37">
        <v>1174</v>
      </c>
      <c r="F15" s="37">
        <v>41847899</v>
      </c>
      <c r="G15" s="40">
        <f t="shared" si="1"/>
        <v>3.6072828938280068</v>
      </c>
      <c r="H15" s="39">
        <v>112</v>
      </c>
      <c r="I15" s="37">
        <v>2237794</v>
      </c>
      <c r="J15" s="40">
        <f t="shared" si="2"/>
        <v>2.7587735410199707</v>
      </c>
      <c r="K15" s="39">
        <v>3</v>
      </c>
      <c r="L15" s="41">
        <v>120996</v>
      </c>
      <c r="M15" s="42">
        <f t="shared" si="3"/>
        <v>4.7129618818816756E-2</v>
      </c>
    </row>
    <row r="16" spans="1:13" x14ac:dyDescent="0.3">
      <c r="A16" s="30" t="s">
        <v>21</v>
      </c>
      <c r="B16" s="37">
        <f>PMS!H17</f>
        <v>779</v>
      </c>
      <c r="C16" s="37">
        <v>28384993</v>
      </c>
      <c r="D16" s="38">
        <f t="shared" si="0"/>
        <v>0.54948557629682804</v>
      </c>
      <c r="E16" s="39">
        <v>102</v>
      </c>
      <c r="F16" s="37">
        <v>3303299</v>
      </c>
      <c r="G16" s="40">
        <f t="shared" si="1"/>
        <v>0.28474390018717927</v>
      </c>
      <c r="H16" s="39">
        <v>7</v>
      </c>
      <c r="I16" s="37">
        <v>278993</v>
      </c>
      <c r="J16" s="40">
        <f t="shared" si="2"/>
        <v>0.34394520073330465</v>
      </c>
      <c r="K16" s="39">
        <v>0</v>
      </c>
      <c r="L16" s="39">
        <v>0</v>
      </c>
      <c r="M16" s="42">
        <f t="shared" si="3"/>
        <v>0</v>
      </c>
    </row>
    <row r="17" spans="1:13" x14ac:dyDescent="0.3">
      <c r="A17" s="30" t="s">
        <v>22</v>
      </c>
      <c r="B17" s="37">
        <f>PMS!H18</f>
        <v>4464</v>
      </c>
      <c r="C17" s="37">
        <v>198423408</v>
      </c>
      <c r="D17" s="38">
        <f t="shared" si="0"/>
        <v>3.8411424197166664</v>
      </c>
      <c r="E17" s="39">
        <v>621</v>
      </c>
      <c r="F17" s="37">
        <v>22538896</v>
      </c>
      <c r="G17" s="40">
        <f t="shared" si="1"/>
        <v>1.9428496036699112</v>
      </c>
      <c r="H17" s="39">
        <v>78</v>
      </c>
      <c r="I17" s="37">
        <v>2410994</v>
      </c>
      <c r="J17" s="40">
        <f t="shared" si="2"/>
        <v>2.9722961339416867</v>
      </c>
      <c r="K17" s="39">
        <v>69</v>
      </c>
      <c r="L17" s="43">
        <v>2862490</v>
      </c>
      <c r="M17" s="42">
        <f t="shared" si="3"/>
        <v>1.1149795247171375</v>
      </c>
    </row>
    <row r="18" spans="1:13" x14ac:dyDescent="0.3">
      <c r="A18" s="30" t="s">
        <v>23</v>
      </c>
      <c r="B18" s="37">
        <f>PMS!H19</f>
        <v>5701</v>
      </c>
      <c r="C18" s="37">
        <v>241839275</v>
      </c>
      <c r="D18" s="38">
        <f t="shared" si="0"/>
        <v>4.6816003581393195</v>
      </c>
      <c r="E18" s="39">
        <v>723</v>
      </c>
      <c r="F18" s="37">
        <v>29896292</v>
      </c>
      <c r="G18" s="40">
        <f t="shared" si="1"/>
        <v>2.5770560839980776</v>
      </c>
      <c r="H18" s="39">
        <v>235</v>
      </c>
      <c r="I18" s="37">
        <v>9166562</v>
      </c>
      <c r="J18" s="40">
        <f t="shared" si="2"/>
        <v>11.300624055529287</v>
      </c>
      <c r="K18" s="39">
        <v>715</v>
      </c>
      <c r="L18" s="44">
        <v>30996892</v>
      </c>
      <c r="M18" s="42">
        <f t="shared" si="3"/>
        <v>12.073719003339205</v>
      </c>
    </row>
    <row r="19" spans="1:13" x14ac:dyDescent="0.3">
      <c r="A19" s="30" t="s">
        <v>24</v>
      </c>
      <c r="B19" s="37">
        <f>PMS!H20</f>
        <v>1803</v>
      </c>
      <c r="C19" s="37">
        <v>81248183</v>
      </c>
      <c r="D19" s="38">
        <f t="shared" si="0"/>
        <v>1.5728277494669505</v>
      </c>
      <c r="E19" s="39">
        <v>187</v>
      </c>
      <c r="F19" s="37">
        <v>7815466</v>
      </c>
      <c r="G19" s="40">
        <f t="shared" si="1"/>
        <v>0.67369204865205756</v>
      </c>
      <c r="H19" s="39">
        <v>5</v>
      </c>
      <c r="I19" s="37">
        <v>211000</v>
      </c>
      <c r="J19" s="40">
        <f t="shared" si="2"/>
        <v>0.26012278929839555</v>
      </c>
      <c r="K19" s="39">
        <v>0</v>
      </c>
      <c r="L19" s="39">
        <v>0</v>
      </c>
      <c r="M19" s="42">
        <f t="shared" si="3"/>
        <v>0</v>
      </c>
    </row>
    <row r="20" spans="1:13" x14ac:dyDescent="0.3">
      <c r="A20" s="30" t="s">
        <v>25</v>
      </c>
      <c r="B20" s="37">
        <f>PMS!H21</f>
        <v>2685</v>
      </c>
      <c r="C20" s="37">
        <v>120126708</v>
      </c>
      <c r="D20" s="38">
        <f t="shared" si="0"/>
        <v>2.3254504016971498</v>
      </c>
      <c r="E20" s="39">
        <v>367</v>
      </c>
      <c r="F20" s="37">
        <v>12951139</v>
      </c>
      <c r="G20" s="40">
        <f t="shared" si="1"/>
        <v>1.1163863249213242</v>
      </c>
      <c r="H20" s="39">
        <v>60</v>
      </c>
      <c r="I20" s="37">
        <v>2234511</v>
      </c>
      <c r="J20" s="40">
        <f t="shared" si="2"/>
        <v>2.7547262276679962</v>
      </c>
      <c r="K20" s="39">
        <v>15</v>
      </c>
      <c r="L20" s="41">
        <v>613964</v>
      </c>
      <c r="M20" s="42">
        <f t="shared" si="3"/>
        <v>0.23914748659853227</v>
      </c>
    </row>
    <row r="21" spans="1:13" x14ac:dyDescent="0.3">
      <c r="A21" s="30" t="s">
        <v>26</v>
      </c>
      <c r="B21" s="37">
        <f>PMS!H22</f>
        <v>298</v>
      </c>
      <c r="C21" s="37">
        <v>13392639</v>
      </c>
      <c r="D21" s="38">
        <f t="shared" si="0"/>
        <v>0.25925889638409899</v>
      </c>
      <c r="E21" s="39">
        <v>39</v>
      </c>
      <c r="F21" s="37">
        <v>1597883</v>
      </c>
      <c r="G21" s="40">
        <f t="shared" si="1"/>
        <v>0.13773728550239944</v>
      </c>
      <c r="H21" s="39">
        <v>22</v>
      </c>
      <c r="I21" s="37">
        <v>574515</v>
      </c>
      <c r="J21" s="40">
        <f t="shared" si="2"/>
        <v>0.70826750850126885</v>
      </c>
      <c r="K21" s="39">
        <v>0</v>
      </c>
      <c r="L21" s="39">
        <v>0</v>
      </c>
      <c r="M21" s="42">
        <f t="shared" si="3"/>
        <v>0</v>
      </c>
    </row>
    <row r="22" spans="1:13" x14ac:dyDescent="0.3">
      <c r="A22" s="30" t="s">
        <v>27</v>
      </c>
      <c r="B22" s="37">
        <f>PMS!H23</f>
        <v>4409</v>
      </c>
      <c r="C22" s="37">
        <v>188323184</v>
      </c>
      <c r="D22" s="38">
        <f t="shared" si="0"/>
        <v>3.6456191231152881</v>
      </c>
      <c r="E22" s="39">
        <v>728</v>
      </c>
      <c r="F22" s="37">
        <v>29250693</v>
      </c>
      <c r="G22" s="40">
        <f t="shared" si="1"/>
        <v>2.5214055427612894</v>
      </c>
      <c r="H22" s="39">
        <v>109</v>
      </c>
      <c r="I22" s="37">
        <v>3407963</v>
      </c>
      <c r="J22" s="40">
        <f t="shared" si="2"/>
        <v>4.2013689165200381</v>
      </c>
      <c r="K22" s="39">
        <v>38</v>
      </c>
      <c r="L22" s="43">
        <v>1840999</v>
      </c>
      <c r="M22" s="42">
        <f t="shared" si="3"/>
        <v>0.71709462391998757</v>
      </c>
    </row>
    <row r="23" spans="1:13" x14ac:dyDescent="0.3">
      <c r="A23" s="30" t="s">
        <v>28</v>
      </c>
      <c r="B23" s="37">
        <f>PMS!H24</f>
        <v>9887</v>
      </c>
      <c r="C23" s="37">
        <v>460666900</v>
      </c>
      <c r="D23" s="38">
        <f t="shared" si="0"/>
        <v>8.9177339951210577</v>
      </c>
      <c r="E23" s="37">
        <v>1342</v>
      </c>
      <c r="F23" s="37">
        <v>54921653</v>
      </c>
      <c r="G23" s="40">
        <f t="shared" si="1"/>
        <v>4.7342386141693185</v>
      </c>
      <c r="H23" s="39">
        <v>63</v>
      </c>
      <c r="I23" s="37">
        <v>2944394</v>
      </c>
      <c r="J23" s="40">
        <f t="shared" si="2"/>
        <v>3.6298766828126072</v>
      </c>
      <c r="K23" s="39">
        <v>119</v>
      </c>
      <c r="L23" s="43">
        <v>5206455</v>
      </c>
      <c r="M23" s="42">
        <f t="shared" si="3"/>
        <v>2.0279863759737724</v>
      </c>
    </row>
    <row r="24" spans="1:13" x14ac:dyDescent="0.3">
      <c r="A24" s="30" t="s">
        <v>29</v>
      </c>
      <c r="B24" s="37">
        <f>PMS!H25</f>
        <v>566</v>
      </c>
      <c r="C24" s="37">
        <v>24241063</v>
      </c>
      <c r="D24" s="38">
        <f t="shared" si="0"/>
        <v>0.46926608270090875</v>
      </c>
      <c r="E24" s="39">
        <v>175</v>
      </c>
      <c r="F24" s="37">
        <v>6681033</v>
      </c>
      <c r="G24" s="40">
        <f t="shared" si="1"/>
        <v>0.57590408670218807</v>
      </c>
      <c r="H24" s="39">
        <v>50</v>
      </c>
      <c r="I24" s="37">
        <v>1745992</v>
      </c>
      <c r="J24" s="40">
        <f t="shared" si="2"/>
        <v>2.1524753987331011</v>
      </c>
      <c r="K24" s="39">
        <v>1</v>
      </c>
      <c r="L24" s="41">
        <v>45000</v>
      </c>
      <c r="M24" s="42">
        <f t="shared" si="3"/>
        <v>1.7528123630919649E-2</v>
      </c>
    </row>
    <row r="25" spans="1:13" x14ac:dyDescent="0.3">
      <c r="A25" s="30" t="s">
        <v>30</v>
      </c>
      <c r="B25" s="37">
        <f>PMS!H26</f>
        <v>455</v>
      </c>
      <c r="C25" s="37">
        <v>18959669</v>
      </c>
      <c r="D25" s="38">
        <f t="shared" si="0"/>
        <v>0.36702720507495301</v>
      </c>
      <c r="E25" s="39">
        <v>411</v>
      </c>
      <c r="F25" s="37">
        <v>15148206</v>
      </c>
      <c r="G25" s="40">
        <f t="shared" si="1"/>
        <v>1.3057731853152956</v>
      </c>
      <c r="H25" s="39">
        <v>8</v>
      </c>
      <c r="I25" s="37">
        <v>363000</v>
      </c>
      <c r="J25" s="40">
        <f t="shared" si="2"/>
        <v>0.44750982234747677</v>
      </c>
      <c r="K25" s="39">
        <v>0</v>
      </c>
      <c r="L25" s="39">
        <v>0</v>
      </c>
      <c r="M25" s="42">
        <f t="shared" si="3"/>
        <v>0</v>
      </c>
    </row>
    <row r="26" spans="1:13" x14ac:dyDescent="0.3">
      <c r="A26" s="30" t="s">
        <v>31</v>
      </c>
      <c r="B26" s="37">
        <f>PMS!H27</f>
        <v>791</v>
      </c>
      <c r="C26" s="37">
        <v>32627094</v>
      </c>
      <c r="D26" s="38">
        <f t="shared" si="0"/>
        <v>0.63160549482893236</v>
      </c>
      <c r="E26" s="39">
        <v>948</v>
      </c>
      <c r="F26" s="37">
        <v>38182044</v>
      </c>
      <c r="G26" s="40">
        <f t="shared" si="1"/>
        <v>3.2912867184225489</v>
      </c>
      <c r="H26" s="39">
        <v>48</v>
      </c>
      <c r="I26" s="37">
        <v>1534000</v>
      </c>
      <c r="J26" s="40">
        <f t="shared" si="2"/>
        <v>1.8911296624821743</v>
      </c>
      <c r="K26" s="39">
        <v>1</v>
      </c>
      <c r="L26" s="41">
        <v>33000</v>
      </c>
      <c r="M26" s="42">
        <f t="shared" si="3"/>
        <v>1.2853957329341076E-2</v>
      </c>
    </row>
    <row r="27" spans="1:13" x14ac:dyDescent="0.3">
      <c r="A27" s="30" t="s">
        <v>32</v>
      </c>
      <c r="B27" s="37">
        <f>PMS!H28</f>
        <v>4193</v>
      </c>
      <c r="C27" s="37">
        <v>151349964</v>
      </c>
      <c r="D27" s="38">
        <f t="shared" si="0"/>
        <v>2.9298799612543212</v>
      </c>
      <c r="E27" s="39">
        <v>713</v>
      </c>
      <c r="F27" s="37">
        <v>23713085</v>
      </c>
      <c r="G27" s="40">
        <f t="shared" si="1"/>
        <v>2.0440645271197364</v>
      </c>
      <c r="H27" s="39">
        <v>51</v>
      </c>
      <c r="I27" s="37">
        <v>1329010</v>
      </c>
      <c r="J27" s="40">
        <f t="shared" si="2"/>
        <v>1.6384160578457854</v>
      </c>
      <c r="K27" s="39">
        <v>4</v>
      </c>
      <c r="L27" s="41">
        <v>135000</v>
      </c>
      <c r="M27" s="42">
        <f t="shared" si="3"/>
        <v>5.2584370892758948E-2</v>
      </c>
    </row>
    <row r="28" spans="1:13" x14ac:dyDescent="0.3">
      <c r="A28" s="30" t="s">
        <v>33</v>
      </c>
      <c r="B28" s="37">
        <f>PMS!H29</f>
        <v>23154</v>
      </c>
      <c r="C28" s="37">
        <v>830515615</v>
      </c>
      <c r="D28" s="38">
        <f t="shared" si="0"/>
        <v>16.077381147558839</v>
      </c>
      <c r="E28" s="37">
        <v>12761</v>
      </c>
      <c r="F28" s="37">
        <v>336967275</v>
      </c>
      <c r="G28" s="40">
        <f t="shared" si="1"/>
        <v>29.046530792079611</v>
      </c>
      <c r="H28" s="39">
        <v>208</v>
      </c>
      <c r="I28" s="37">
        <v>5239341</v>
      </c>
      <c r="J28" s="40">
        <f t="shared" si="2"/>
        <v>6.4591089810684608</v>
      </c>
      <c r="K28" s="37">
        <v>5322</v>
      </c>
      <c r="L28" s="44">
        <v>204304687</v>
      </c>
      <c r="M28" s="42">
        <f t="shared" si="3"/>
        <v>79.579506935829841</v>
      </c>
    </row>
    <row r="29" spans="1:13" x14ac:dyDescent="0.3">
      <c r="A29" s="30" t="s">
        <v>34</v>
      </c>
      <c r="B29" s="37">
        <f>PMS!H30</f>
        <v>815</v>
      </c>
      <c r="C29" s="37">
        <v>34042690</v>
      </c>
      <c r="D29" s="38">
        <f t="shared" si="0"/>
        <v>0.65900904514382885</v>
      </c>
      <c r="E29" s="39">
        <v>112</v>
      </c>
      <c r="F29" s="37">
        <v>4619991</v>
      </c>
      <c r="G29" s="40">
        <f t="shared" si="1"/>
        <v>0.39824256180553641</v>
      </c>
      <c r="H29" s="39">
        <v>8</v>
      </c>
      <c r="I29" s="37">
        <v>353000</v>
      </c>
      <c r="J29" s="40">
        <f t="shared" si="2"/>
        <v>0.43518172806793193</v>
      </c>
      <c r="K29" s="39">
        <v>0</v>
      </c>
      <c r="L29" s="39">
        <v>0</v>
      </c>
      <c r="M29" s="42">
        <f t="shared" si="3"/>
        <v>0</v>
      </c>
    </row>
    <row r="30" spans="1:13" x14ac:dyDescent="0.3">
      <c r="A30" s="30" t="s">
        <v>35</v>
      </c>
      <c r="B30" s="37">
        <f>PMS!H31</f>
        <v>5243</v>
      </c>
      <c r="C30" s="37">
        <v>225390814</v>
      </c>
      <c r="D30" s="38">
        <f t="shared" si="0"/>
        <v>4.3631859032976044</v>
      </c>
      <c r="E30" s="37">
        <v>1188</v>
      </c>
      <c r="F30" s="37">
        <v>50106878</v>
      </c>
      <c r="G30" s="40">
        <f t="shared" si="1"/>
        <v>4.319205699491075</v>
      </c>
      <c r="H30" s="39">
        <v>53</v>
      </c>
      <c r="I30" s="37">
        <v>2019492</v>
      </c>
      <c r="J30" s="40">
        <f t="shared" si="2"/>
        <v>2.4896487772786515</v>
      </c>
      <c r="K30" s="39">
        <v>5</v>
      </c>
      <c r="L30" s="41">
        <v>160000</v>
      </c>
      <c r="M30" s="42">
        <f t="shared" si="3"/>
        <v>6.2322217354380975E-2</v>
      </c>
    </row>
    <row r="31" spans="1:13" x14ac:dyDescent="0.3">
      <c r="A31" s="30" t="s">
        <v>36</v>
      </c>
      <c r="B31" s="37">
        <f>PMS!H32</f>
        <v>6569</v>
      </c>
      <c r="C31" s="37">
        <v>238757476</v>
      </c>
      <c r="D31" s="38">
        <f t="shared" si="0"/>
        <v>4.6219419287873738</v>
      </c>
      <c r="E31" s="37">
        <v>3403</v>
      </c>
      <c r="F31" s="37">
        <v>112268589</v>
      </c>
      <c r="G31" s="40">
        <f t="shared" si="1"/>
        <v>9.6775362752119793</v>
      </c>
      <c r="H31" s="39">
        <v>202</v>
      </c>
      <c r="I31" s="37">
        <v>5983404</v>
      </c>
      <c r="J31" s="40">
        <f t="shared" si="2"/>
        <v>7.376396862460556</v>
      </c>
      <c r="K31" s="39">
        <v>44</v>
      </c>
      <c r="L31" s="43">
        <v>1234992</v>
      </c>
      <c r="M31" s="42">
        <f t="shared" si="3"/>
        <v>0.48104649909326047</v>
      </c>
    </row>
    <row r="32" spans="1:13" x14ac:dyDescent="0.3">
      <c r="A32" s="30" t="s">
        <v>37</v>
      </c>
      <c r="B32" s="37">
        <f>PMS!H33</f>
        <v>3817</v>
      </c>
      <c r="C32" s="37">
        <v>141383694</v>
      </c>
      <c r="D32" s="38">
        <f t="shared" si="0"/>
        <v>2.7369497880998033</v>
      </c>
      <c r="E32" s="39">
        <v>345</v>
      </c>
      <c r="F32" s="37">
        <v>11538185</v>
      </c>
      <c r="G32" s="40">
        <f t="shared" si="1"/>
        <v>0.99458989270459908</v>
      </c>
      <c r="H32" s="39">
        <v>19</v>
      </c>
      <c r="I32" s="37">
        <v>562000</v>
      </c>
      <c r="J32" s="40">
        <f t="shared" si="2"/>
        <v>0.69283889851041858</v>
      </c>
      <c r="K32" s="39">
        <v>5</v>
      </c>
      <c r="L32" s="41">
        <v>165000</v>
      </c>
      <c r="M32" s="42">
        <f t="shared" si="3"/>
        <v>6.4269786646705379E-2</v>
      </c>
    </row>
    <row r="33" spans="1:13" x14ac:dyDescent="0.3">
      <c r="A33" s="30" t="s">
        <v>38</v>
      </c>
      <c r="B33" s="37">
        <f>PMS!H34</f>
        <v>2240</v>
      </c>
      <c r="C33" s="37">
        <v>77603152</v>
      </c>
      <c r="D33" s="38">
        <f t="shared" si="0"/>
        <v>1.5022660988209631</v>
      </c>
      <c r="E33" s="39">
        <v>290</v>
      </c>
      <c r="F33" s="37">
        <v>9271700</v>
      </c>
      <c r="G33" s="40">
        <f t="shared" si="1"/>
        <v>0.79921921066348234</v>
      </c>
      <c r="H33" s="39">
        <v>47</v>
      </c>
      <c r="I33" s="37">
        <v>1293003</v>
      </c>
      <c r="J33" s="40">
        <f t="shared" si="2"/>
        <v>1.5940262887734282</v>
      </c>
      <c r="K33" s="39">
        <v>9</v>
      </c>
      <c r="L33" s="41">
        <v>362000</v>
      </c>
      <c r="M33" s="42">
        <f t="shared" si="3"/>
        <v>0.14100401676428698</v>
      </c>
    </row>
    <row r="34" spans="1:13" x14ac:dyDescent="0.3">
      <c r="A34" s="30" t="s">
        <v>39</v>
      </c>
      <c r="B34" s="37">
        <f>PMS!H35</f>
        <v>6852</v>
      </c>
      <c r="C34" s="37">
        <v>237506981</v>
      </c>
      <c r="D34" s="38">
        <f t="shared" si="0"/>
        <v>4.5977344552913859</v>
      </c>
      <c r="E34" s="37">
        <v>1465</v>
      </c>
      <c r="F34" s="37">
        <v>45233611</v>
      </c>
      <c r="G34" s="40">
        <f t="shared" si="1"/>
        <v>3.8991307827991637</v>
      </c>
      <c r="H34" s="39">
        <v>92</v>
      </c>
      <c r="I34" s="37">
        <v>2385032</v>
      </c>
      <c r="J34" s="40">
        <f t="shared" si="2"/>
        <v>2.9402899355731327</v>
      </c>
      <c r="K34" s="39">
        <v>21</v>
      </c>
      <c r="L34" s="41">
        <v>680999</v>
      </c>
      <c r="M34" s="42">
        <f t="shared" si="3"/>
        <v>0.26525854810072558</v>
      </c>
    </row>
    <row r="35" spans="1:13" x14ac:dyDescent="0.3">
      <c r="A35" s="30" t="s">
        <v>40</v>
      </c>
      <c r="B35" s="37">
        <f>PMS!H36</f>
        <v>2649</v>
      </c>
      <c r="C35" s="37">
        <v>115276850</v>
      </c>
      <c r="D35" s="38">
        <f t="shared" si="0"/>
        <v>2.2315653329889145</v>
      </c>
      <c r="E35" s="39">
        <v>352</v>
      </c>
      <c r="F35" s="37">
        <v>14100815</v>
      </c>
      <c r="G35" s="40">
        <f t="shared" si="1"/>
        <v>1.2154882312857178</v>
      </c>
      <c r="H35" s="39">
        <v>34</v>
      </c>
      <c r="I35" s="37">
        <v>1241487</v>
      </c>
      <c r="J35" s="40">
        <f t="shared" si="2"/>
        <v>1.5305168782829253</v>
      </c>
      <c r="K35" s="39">
        <v>8</v>
      </c>
      <c r="L35" s="41">
        <v>327980</v>
      </c>
      <c r="M35" s="42">
        <f t="shared" si="3"/>
        <v>0.12775275529931171</v>
      </c>
    </row>
    <row r="36" spans="1:13" x14ac:dyDescent="0.3">
      <c r="A36" s="30" t="s">
        <v>41</v>
      </c>
      <c r="B36" s="37">
        <f>PMS!H37</f>
        <v>5000</v>
      </c>
      <c r="C36" s="37">
        <v>208413546</v>
      </c>
      <c r="D36" s="38">
        <f t="shared" si="0"/>
        <v>4.0345346370835982</v>
      </c>
      <c r="E36" s="37">
        <v>1885</v>
      </c>
      <c r="F36" s="37">
        <v>87879353</v>
      </c>
      <c r="G36" s="40">
        <f t="shared" si="1"/>
        <v>7.5751876288358684</v>
      </c>
      <c r="H36" s="39">
        <v>43</v>
      </c>
      <c r="I36" s="37">
        <v>1627134</v>
      </c>
      <c r="J36" s="40">
        <f t="shared" si="2"/>
        <v>2.0059461357452868</v>
      </c>
      <c r="K36" s="39">
        <v>113</v>
      </c>
      <c r="L36" s="43">
        <v>4335825</v>
      </c>
      <c r="M36" s="42">
        <f t="shared" si="3"/>
        <v>1.6888639253784932</v>
      </c>
    </row>
    <row r="37" spans="1:13" x14ac:dyDescent="0.3">
      <c r="A37" s="30" t="s">
        <v>42</v>
      </c>
      <c r="B37" s="37">
        <f>PMS!H38</f>
        <v>564</v>
      </c>
      <c r="C37" s="37">
        <v>24430650</v>
      </c>
      <c r="D37" s="38">
        <f t="shared" si="0"/>
        <v>0.47293616716960624</v>
      </c>
      <c r="E37" s="39">
        <v>316</v>
      </c>
      <c r="F37" s="37">
        <v>13075002</v>
      </c>
      <c r="G37" s="40">
        <f t="shared" si="1"/>
        <v>1.1270632977623791</v>
      </c>
      <c r="H37" s="39">
        <v>21</v>
      </c>
      <c r="I37" s="37">
        <v>739001</v>
      </c>
      <c r="J37" s="40">
        <f t="shared" si="2"/>
        <v>0.91104740006778973</v>
      </c>
      <c r="K37" s="39">
        <v>5</v>
      </c>
      <c r="L37" s="41">
        <v>221001</v>
      </c>
      <c r="M37" s="42">
        <f t="shared" si="3"/>
        <v>8.6082952234597179E-2</v>
      </c>
    </row>
    <row r="38" spans="1:13" x14ac:dyDescent="0.3">
      <c r="A38" s="30" t="s">
        <v>43</v>
      </c>
      <c r="B38" s="37">
        <f>PMS!H39</f>
        <v>597</v>
      </c>
      <c r="C38" s="37">
        <v>23639001</v>
      </c>
      <c r="D38" s="38">
        <f t="shared" si="0"/>
        <v>0.45761117811677088</v>
      </c>
      <c r="E38" s="39">
        <v>67</v>
      </c>
      <c r="F38" s="37">
        <v>2579981</v>
      </c>
      <c r="G38" s="40">
        <f t="shared" si="1"/>
        <v>0.22239399229340698</v>
      </c>
      <c r="H38" s="39">
        <v>9</v>
      </c>
      <c r="I38" s="37">
        <v>311000</v>
      </c>
      <c r="J38" s="40">
        <f t="shared" si="2"/>
        <v>0.38340373209384371</v>
      </c>
      <c r="K38" s="39">
        <v>0</v>
      </c>
      <c r="L38" s="39">
        <v>0</v>
      </c>
      <c r="M38" s="42">
        <f t="shared" si="3"/>
        <v>0</v>
      </c>
    </row>
    <row r="39" spans="1:13" x14ac:dyDescent="0.3">
      <c r="A39" s="30" t="s">
        <v>44</v>
      </c>
      <c r="B39" s="37">
        <f>PMS!H40</f>
        <v>154</v>
      </c>
      <c r="C39" s="37">
        <v>7174686</v>
      </c>
      <c r="D39" s="38">
        <f t="shared" si="0"/>
        <v>0.13888981658226177</v>
      </c>
      <c r="E39" s="39">
        <v>44</v>
      </c>
      <c r="F39" s="37">
        <v>1951999</v>
      </c>
      <c r="G39" s="40">
        <f t="shared" si="1"/>
        <v>0.16826203393076855</v>
      </c>
      <c r="H39" s="39">
        <v>0</v>
      </c>
      <c r="I39" s="39">
        <v>0</v>
      </c>
      <c r="J39" s="40">
        <f t="shared" si="2"/>
        <v>0</v>
      </c>
      <c r="K39" s="39">
        <v>0</v>
      </c>
      <c r="L39" s="39">
        <v>0</v>
      </c>
      <c r="M39" s="42">
        <f t="shared" si="3"/>
        <v>0</v>
      </c>
    </row>
    <row r="40" spans="1:13" x14ac:dyDescent="0.3">
      <c r="A40" s="30" t="s">
        <v>45</v>
      </c>
      <c r="B40" s="37">
        <f>PMS!H41</f>
        <v>3756</v>
      </c>
      <c r="C40" s="37">
        <v>168998019</v>
      </c>
      <c r="D40" s="38">
        <f t="shared" si="0"/>
        <v>3.2715165321068529</v>
      </c>
      <c r="E40" s="39">
        <v>337</v>
      </c>
      <c r="F40" s="37">
        <v>12287933</v>
      </c>
      <c r="G40" s="40">
        <f t="shared" si="1"/>
        <v>1.0592180628089514</v>
      </c>
      <c r="H40" s="39">
        <v>13</v>
      </c>
      <c r="I40" s="37">
        <v>483498</v>
      </c>
      <c r="J40" s="40">
        <f t="shared" si="2"/>
        <v>0.59606089279713581</v>
      </c>
      <c r="K40" s="39">
        <v>2</v>
      </c>
      <c r="L40" s="41">
        <v>82000</v>
      </c>
      <c r="M40" s="42">
        <f t="shared" si="3"/>
        <v>3.1940136394120251E-2</v>
      </c>
    </row>
    <row r="41" spans="1:13" x14ac:dyDescent="0.3">
      <c r="A41" s="33" t="s">
        <v>46</v>
      </c>
      <c r="B41" s="37">
        <f>PMS!H42</f>
        <v>128494</v>
      </c>
      <c r="C41" s="32">
        <f t="shared" ref="C41:M41" si="4">SUM(C4:C40)</f>
        <v>5165739416</v>
      </c>
      <c r="D41" s="32">
        <f>SUM(D4:D40)</f>
        <v>100.00000000000001</v>
      </c>
      <c r="E41" s="32">
        <f t="shared" si="4"/>
        <v>34680</v>
      </c>
      <c r="F41" s="34">
        <f t="shared" si="4"/>
        <v>1160094737</v>
      </c>
      <c r="G41" s="32">
        <f t="shared" si="4"/>
        <v>99.999999999999986</v>
      </c>
      <c r="H41" s="32">
        <f t="shared" si="4"/>
        <v>2635</v>
      </c>
      <c r="I41" s="32">
        <f t="shared" si="4"/>
        <v>81115538</v>
      </c>
      <c r="J41" s="32">
        <f t="shared" si="4"/>
        <v>99.999999999999986</v>
      </c>
      <c r="K41" s="32">
        <f t="shared" si="4"/>
        <v>6569</v>
      </c>
      <c r="L41" s="32">
        <f t="shared" si="4"/>
        <v>256730275</v>
      </c>
      <c r="M41" s="32">
        <f t="shared" si="4"/>
        <v>100.00000000000003</v>
      </c>
    </row>
    <row r="42" spans="1:13" ht="22.5" customHeight="1" x14ac:dyDescent="0.3">
      <c r="A42" s="54" t="s">
        <v>47</v>
      </c>
      <c r="B42" s="59">
        <f>B41/92</f>
        <v>1396.6739130434783</v>
      </c>
      <c r="C42" s="59">
        <f>C41/92</f>
        <v>56149341.478260867</v>
      </c>
      <c r="D42" s="59"/>
      <c r="E42" s="59">
        <f>E41/92</f>
        <v>376.95652173913044</v>
      </c>
      <c r="F42" s="59">
        <f>F41/92</f>
        <v>12609725.402173912</v>
      </c>
      <c r="G42" s="59"/>
      <c r="H42" s="59">
        <f>H41/92</f>
        <v>28.641304347826086</v>
      </c>
      <c r="I42" s="59">
        <f>I41/92</f>
        <v>881690.63043478259</v>
      </c>
      <c r="J42" s="59"/>
      <c r="K42" s="59">
        <f>K41/92</f>
        <v>71.402173913043484</v>
      </c>
      <c r="L42" s="59">
        <f>L41/92</f>
        <v>2790546.4673913042</v>
      </c>
      <c r="M42" s="60"/>
    </row>
  </sheetData>
  <mergeCells count="6">
    <mergeCell ref="B1:M1"/>
    <mergeCell ref="A2:A3"/>
    <mergeCell ref="B2:D2"/>
    <mergeCell ref="E2:G2"/>
    <mergeCell ref="H2:J2"/>
    <mergeCell ref="K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topLeftCell="A25" workbookViewId="0">
      <selection activeCell="C18" sqref="C18"/>
    </sheetView>
  </sheetViews>
  <sheetFormatPr defaultColWidth="9.296875" defaultRowHeight="13" x14ac:dyDescent="0.3"/>
  <cols>
    <col min="1" max="1" width="15.19921875" style="8" customWidth="1"/>
    <col min="2" max="2" width="15.296875" style="8" customWidth="1"/>
    <col min="3" max="3" width="15.19921875" style="8" customWidth="1"/>
    <col min="4" max="4" width="17.69921875" style="8" customWidth="1"/>
    <col min="5" max="16384" width="9.296875" style="8"/>
  </cols>
  <sheetData>
    <row r="1" spans="1:4" ht="21" customHeight="1" x14ac:dyDescent="0.3">
      <c r="A1" s="76" t="s">
        <v>64</v>
      </c>
      <c r="B1" s="77"/>
      <c r="C1" s="77"/>
      <c r="D1" s="78"/>
    </row>
    <row r="2" spans="1:4" ht="12" customHeight="1" x14ac:dyDescent="0.3">
      <c r="A2" s="79" t="s">
        <v>5</v>
      </c>
      <c r="B2" s="75" t="s">
        <v>63</v>
      </c>
      <c r="C2" s="75"/>
      <c r="D2" s="75"/>
    </row>
    <row r="3" spans="1:4" ht="12" customHeight="1" x14ac:dyDescent="0.3">
      <c r="A3" s="80"/>
      <c r="B3" s="14" t="s">
        <v>62</v>
      </c>
      <c r="C3" s="14" t="s">
        <v>61</v>
      </c>
      <c r="D3" s="14" t="s">
        <v>60</v>
      </c>
    </row>
    <row r="4" spans="1:4" ht="12" customHeight="1" x14ac:dyDescent="0.3">
      <c r="A4" s="2" t="s">
        <v>9</v>
      </c>
      <c r="B4" s="11">
        <v>765392</v>
      </c>
      <c r="C4" s="11">
        <v>381173</v>
      </c>
      <c r="D4" s="11">
        <v>593840</v>
      </c>
    </row>
    <row r="5" spans="1:4" ht="12" customHeight="1" x14ac:dyDescent="0.3">
      <c r="A5" s="2" t="s">
        <v>10</v>
      </c>
      <c r="B5" s="11">
        <v>59780</v>
      </c>
      <c r="C5" s="11">
        <v>80300</v>
      </c>
      <c r="D5" s="11">
        <v>60300</v>
      </c>
    </row>
    <row r="6" spans="1:4" ht="12" customHeight="1" x14ac:dyDescent="0.3">
      <c r="A6" s="2" t="s">
        <v>11</v>
      </c>
      <c r="B6" s="11">
        <v>605952</v>
      </c>
      <c r="C6" s="11">
        <v>862162</v>
      </c>
      <c r="D6" s="11">
        <v>783295</v>
      </c>
    </row>
    <row r="7" spans="1:4" ht="12" customHeight="1" x14ac:dyDescent="0.3">
      <c r="A7" s="2" t="s">
        <v>12</v>
      </c>
      <c r="B7" s="11">
        <v>1901821</v>
      </c>
      <c r="C7" s="11">
        <v>2219055</v>
      </c>
      <c r="D7" s="11">
        <v>2856450</v>
      </c>
    </row>
    <row r="8" spans="1:4" ht="12" customHeight="1" x14ac:dyDescent="0.3">
      <c r="A8" s="2" t="s">
        <v>13</v>
      </c>
      <c r="B8" s="11">
        <v>392810</v>
      </c>
      <c r="C8" s="11">
        <v>570007</v>
      </c>
      <c r="D8" s="11">
        <v>531105</v>
      </c>
    </row>
    <row r="9" spans="1:4" ht="12" customHeight="1" x14ac:dyDescent="0.3">
      <c r="A9" s="2" t="s">
        <v>14</v>
      </c>
      <c r="B9" s="11">
        <v>498197</v>
      </c>
      <c r="C9" s="11">
        <v>397528</v>
      </c>
      <c r="D9" s="11">
        <v>506380</v>
      </c>
    </row>
    <row r="10" spans="1:4" ht="12" customHeight="1" x14ac:dyDescent="0.3">
      <c r="A10" s="2" t="s">
        <v>15</v>
      </c>
      <c r="B10" s="11">
        <v>298083</v>
      </c>
      <c r="C10" s="11">
        <v>280083</v>
      </c>
      <c r="D10" s="11">
        <v>416860</v>
      </c>
    </row>
    <row r="11" spans="1:4" ht="12" customHeight="1" x14ac:dyDescent="0.3">
      <c r="A11" s="2" t="s">
        <v>16</v>
      </c>
      <c r="B11" s="11">
        <v>436269</v>
      </c>
      <c r="C11" s="11">
        <v>283971</v>
      </c>
      <c r="D11" s="11">
        <v>241490</v>
      </c>
    </row>
    <row r="12" spans="1:4" ht="12" customHeight="1" x14ac:dyDescent="0.3">
      <c r="A12" s="2" t="s">
        <v>17</v>
      </c>
      <c r="B12" s="11">
        <v>3854438</v>
      </c>
      <c r="C12" s="11">
        <v>3922071</v>
      </c>
      <c r="D12" s="11">
        <v>5297970</v>
      </c>
    </row>
    <row r="13" spans="1:4" ht="12" customHeight="1" x14ac:dyDescent="0.3">
      <c r="A13" s="2" t="s">
        <v>18</v>
      </c>
      <c r="B13" s="11">
        <v>294388</v>
      </c>
      <c r="C13" s="11">
        <v>416257</v>
      </c>
      <c r="D13" s="11">
        <v>456690</v>
      </c>
    </row>
    <row r="14" spans="1:4" ht="12" customHeight="1" x14ac:dyDescent="0.3">
      <c r="A14" s="2" t="s">
        <v>19</v>
      </c>
      <c r="B14" s="11">
        <v>4258451</v>
      </c>
      <c r="C14" s="11">
        <v>3762455</v>
      </c>
      <c r="D14" s="11">
        <v>4531217</v>
      </c>
    </row>
    <row r="15" spans="1:4" ht="12" customHeight="1" x14ac:dyDescent="0.3">
      <c r="A15" s="2" t="s">
        <v>20</v>
      </c>
      <c r="B15" s="11">
        <v>436308</v>
      </c>
      <c r="C15" s="11">
        <v>327733</v>
      </c>
      <c r="D15" s="11">
        <v>381650</v>
      </c>
    </row>
    <row r="16" spans="1:4" ht="12" customHeight="1" x14ac:dyDescent="0.3">
      <c r="A16" s="2" t="s">
        <v>21</v>
      </c>
      <c r="B16" s="11">
        <v>2223669</v>
      </c>
      <c r="C16" s="11">
        <v>1467500</v>
      </c>
      <c r="D16" s="11">
        <v>2040056</v>
      </c>
    </row>
    <row r="17" spans="1:4" ht="12" customHeight="1" x14ac:dyDescent="0.3">
      <c r="A17" s="2" t="s">
        <v>22</v>
      </c>
      <c r="B17" s="11">
        <v>2491565</v>
      </c>
      <c r="C17" s="11">
        <v>3053090</v>
      </c>
      <c r="D17" s="11">
        <v>3272772</v>
      </c>
    </row>
    <row r="18" spans="1:4" ht="12" customHeight="1" x14ac:dyDescent="0.3">
      <c r="A18" s="2" t="s">
        <v>23</v>
      </c>
      <c r="B18" s="12" t="s">
        <v>59</v>
      </c>
      <c r="C18" s="12" t="s">
        <v>59</v>
      </c>
      <c r="D18" s="11">
        <v>255200</v>
      </c>
    </row>
    <row r="19" spans="1:4" ht="12" customHeight="1" x14ac:dyDescent="0.3">
      <c r="A19" s="2" t="s">
        <v>24</v>
      </c>
      <c r="B19" s="12" t="s">
        <v>59</v>
      </c>
      <c r="C19" s="11">
        <v>787663</v>
      </c>
      <c r="D19" s="11">
        <v>1170547</v>
      </c>
    </row>
    <row r="20" spans="1:4" ht="12" customHeight="1" x14ac:dyDescent="0.3">
      <c r="A20" s="2" t="s">
        <v>25</v>
      </c>
      <c r="B20" s="11">
        <v>553315</v>
      </c>
      <c r="C20" s="11">
        <v>1641213</v>
      </c>
      <c r="D20" s="11">
        <v>2007250</v>
      </c>
    </row>
    <row r="21" spans="1:4" ht="12" customHeight="1" x14ac:dyDescent="0.3">
      <c r="A21" s="2" t="s">
        <v>26</v>
      </c>
      <c r="B21" s="11">
        <v>1796026</v>
      </c>
      <c r="C21" s="11">
        <v>3021000</v>
      </c>
      <c r="D21" s="11">
        <v>4196100</v>
      </c>
    </row>
    <row r="22" spans="1:4" ht="12" customHeight="1" x14ac:dyDescent="0.3">
      <c r="A22" s="2" t="s">
        <v>27</v>
      </c>
      <c r="B22" s="11">
        <v>3256200</v>
      </c>
      <c r="C22" s="11">
        <v>192036</v>
      </c>
      <c r="D22" s="11">
        <v>88120</v>
      </c>
    </row>
    <row r="23" spans="1:4" ht="12" customHeight="1" x14ac:dyDescent="0.3">
      <c r="A23" s="2" t="s">
        <v>28</v>
      </c>
      <c r="B23" s="11">
        <v>84786</v>
      </c>
      <c r="C23" s="13"/>
      <c r="D23" s="11">
        <v>44000</v>
      </c>
    </row>
    <row r="24" spans="1:4" ht="12" customHeight="1" x14ac:dyDescent="0.3">
      <c r="A24" s="2" t="s">
        <v>29</v>
      </c>
      <c r="B24" s="11">
        <v>932280</v>
      </c>
      <c r="C24" s="11">
        <v>926170</v>
      </c>
      <c r="D24" s="11">
        <v>870140</v>
      </c>
    </row>
    <row r="25" spans="1:4" ht="12" customHeight="1" x14ac:dyDescent="0.3">
      <c r="A25" s="2" t="s">
        <v>30</v>
      </c>
      <c r="B25" s="11">
        <v>1168155</v>
      </c>
      <c r="C25" s="11">
        <v>871024</v>
      </c>
      <c r="D25" s="11">
        <v>1049930</v>
      </c>
    </row>
    <row r="26" spans="1:4" ht="12" customHeight="1" x14ac:dyDescent="0.3">
      <c r="A26" s="2" t="s">
        <v>31</v>
      </c>
      <c r="B26" s="11">
        <v>9583120</v>
      </c>
      <c r="C26" s="11">
        <v>6683521</v>
      </c>
      <c r="D26" s="11">
        <v>9221230</v>
      </c>
    </row>
    <row r="27" spans="1:4" ht="12" customHeight="1" x14ac:dyDescent="0.3">
      <c r="A27" s="2" t="s">
        <v>32</v>
      </c>
      <c r="B27" s="11">
        <v>340305</v>
      </c>
      <c r="C27" s="11">
        <v>378244</v>
      </c>
      <c r="D27" s="11">
        <v>373378</v>
      </c>
    </row>
    <row r="28" spans="1:4" ht="12" customHeight="1" x14ac:dyDescent="0.3">
      <c r="A28" s="2" t="s">
        <v>33</v>
      </c>
      <c r="B28" s="11">
        <v>388545</v>
      </c>
      <c r="C28" s="11">
        <v>797656</v>
      </c>
      <c r="D28" s="11">
        <v>897850</v>
      </c>
    </row>
    <row r="29" spans="1:4" ht="12" customHeight="1" x14ac:dyDescent="0.3">
      <c r="A29" s="2" t="s">
        <v>34</v>
      </c>
      <c r="B29" s="11">
        <v>481830</v>
      </c>
      <c r="C29" s="11">
        <v>518620</v>
      </c>
      <c r="D29" s="11">
        <v>615450</v>
      </c>
    </row>
    <row r="30" spans="1:4" ht="12" customHeight="1" x14ac:dyDescent="0.3">
      <c r="A30" s="2" t="s">
        <v>35</v>
      </c>
      <c r="B30" s="11">
        <v>366391</v>
      </c>
      <c r="C30" s="11">
        <v>364920</v>
      </c>
      <c r="D30" s="11">
        <v>705860</v>
      </c>
    </row>
    <row r="31" spans="1:4" ht="12" customHeight="1" x14ac:dyDescent="0.3">
      <c r="A31" s="2" t="s">
        <v>36</v>
      </c>
      <c r="B31" s="11">
        <v>1357005</v>
      </c>
      <c r="C31" s="11">
        <v>1237045</v>
      </c>
      <c r="D31" s="11">
        <v>1082802</v>
      </c>
    </row>
    <row r="32" spans="1:4" ht="12" customHeight="1" x14ac:dyDescent="0.3">
      <c r="A32" s="2" t="s">
        <v>37</v>
      </c>
      <c r="B32" s="11">
        <v>1421434</v>
      </c>
      <c r="C32" s="11">
        <v>1934940</v>
      </c>
      <c r="D32" s="11">
        <v>2540970</v>
      </c>
    </row>
    <row r="33" spans="1:4" ht="12" customHeight="1" x14ac:dyDescent="0.3">
      <c r="A33" s="2" t="s">
        <v>38</v>
      </c>
      <c r="B33" s="11">
        <v>3616701</v>
      </c>
      <c r="C33" s="11">
        <v>3438732</v>
      </c>
      <c r="D33" s="11">
        <v>4822153</v>
      </c>
    </row>
    <row r="34" spans="1:4" ht="12" customHeight="1" x14ac:dyDescent="0.3">
      <c r="A34" s="2" t="s">
        <v>39</v>
      </c>
      <c r="B34" s="11">
        <v>125185</v>
      </c>
      <c r="C34" s="11">
        <v>175368</v>
      </c>
      <c r="D34" s="11">
        <v>298320</v>
      </c>
    </row>
    <row r="35" spans="1:4" ht="12" customHeight="1" x14ac:dyDescent="0.3">
      <c r="A35" s="2" t="s">
        <v>40</v>
      </c>
      <c r="B35" s="12" t="s">
        <v>59</v>
      </c>
      <c r="C35" s="12" t="s">
        <v>59</v>
      </c>
      <c r="D35" s="12" t="s">
        <v>59</v>
      </c>
    </row>
    <row r="36" spans="1:4" ht="12" customHeight="1" x14ac:dyDescent="0.3">
      <c r="A36" s="2" t="s">
        <v>41</v>
      </c>
      <c r="B36" s="11">
        <v>35768</v>
      </c>
      <c r="C36" s="12" t="s">
        <v>59</v>
      </c>
      <c r="D36" s="12" t="s">
        <v>59</v>
      </c>
    </row>
    <row r="37" spans="1:4" ht="12" customHeight="1" x14ac:dyDescent="0.3">
      <c r="A37" s="2" t="s">
        <v>42</v>
      </c>
      <c r="B37" s="11">
        <v>116329</v>
      </c>
      <c r="C37" s="11">
        <v>71622</v>
      </c>
      <c r="D37" s="11">
        <v>70400</v>
      </c>
    </row>
    <row r="38" spans="1:4" ht="12" customHeight="1" x14ac:dyDescent="0.3">
      <c r="A38" s="2" t="s">
        <v>43</v>
      </c>
      <c r="B38" s="12" t="s">
        <v>59</v>
      </c>
      <c r="C38" s="12" t="s">
        <v>59</v>
      </c>
      <c r="D38" s="12" t="s">
        <v>59</v>
      </c>
    </row>
    <row r="39" spans="1:4" ht="12" customHeight="1" x14ac:dyDescent="0.3">
      <c r="A39" s="2" t="s">
        <v>44</v>
      </c>
      <c r="B39" s="12" t="s">
        <v>59</v>
      </c>
      <c r="C39" s="12" t="s">
        <v>59</v>
      </c>
      <c r="D39" s="11">
        <v>0</v>
      </c>
    </row>
    <row r="40" spans="1:4" ht="12" customHeight="1" x14ac:dyDescent="0.3">
      <c r="A40" s="2" t="s">
        <v>45</v>
      </c>
      <c r="B40" s="11">
        <v>44756</v>
      </c>
      <c r="C40" s="11">
        <v>0</v>
      </c>
      <c r="D40" s="11">
        <v>0</v>
      </c>
    </row>
    <row r="41" spans="1:4" ht="18.75" customHeight="1" x14ac:dyDescent="0.3">
      <c r="A41" s="27" t="s">
        <v>46</v>
      </c>
      <c r="B41" s="10">
        <f>SUM(B4:B40)</f>
        <v>44185254</v>
      </c>
      <c r="C41" s="10">
        <f>SUM(C4:C40)</f>
        <v>41063159</v>
      </c>
      <c r="D41" s="10">
        <f>SUM(D4:D40)</f>
        <v>52279775</v>
      </c>
    </row>
    <row r="42" spans="1:4" s="9" customFormat="1" x14ac:dyDescent="0.3">
      <c r="A42" s="45" t="s">
        <v>58</v>
      </c>
    </row>
  </sheetData>
  <mergeCells count="3">
    <mergeCell ref="B2:D2"/>
    <mergeCell ref="A1:D1"/>
    <mergeCell ref="A2: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"/>
  <sheetViews>
    <sheetView topLeftCell="A25" workbookViewId="0">
      <selection activeCell="H14" sqref="H14"/>
    </sheetView>
  </sheetViews>
  <sheetFormatPr defaultColWidth="9.296875" defaultRowHeight="13" x14ac:dyDescent="0.3"/>
  <cols>
    <col min="1" max="1" width="0.5" style="8" customWidth="1"/>
    <col min="2" max="2" width="15.19921875" style="8" customWidth="1"/>
    <col min="3" max="3" width="15.296875" style="8" customWidth="1"/>
    <col min="4" max="4" width="22.796875" style="8" customWidth="1"/>
    <col min="5" max="16384" width="9.296875" style="8"/>
  </cols>
  <sheetData>
    <row r="1" spans="1:4" ht="15" customHeight="1" x14ac:dyDescent="0.3">
      <c r="B1" s="81" t="s">
        <v>68</v>
      </c>
      <c r="C1" s="81"/>
      <c r="D1" s="81"/>
    </row>
    <row r="2" spans="1:4" ht="14.25" customHeight="1" x14ac:dyDescent="0.3">
      <c r="A2" s="82"/>
      <c r="B2" s="84" t="s">
        <v>63</v>
      </c>
      <c r="C2" s="86" t="s">
        <v>67</v>
      </c>
      <c r="D2" s="87"/>
    </row>
    <row r="3" spans="1:4" ht="14.25" customHeight="1" x14ac:dyDescent="0.3">
      <c r="A3" s="83"/>
      <c r="B3" s="85"/>
      <c r="C3" s="23" t="s">
        <v>66</v>
      </c>
      <c r="D3" s="22" t="s">
        <v>65</v>
      </c>
    </row>
    <row r="4" spans="1:4" ht="14.25" customHeight="1" x14ac:dyDescent="0.3">
      <c r="A4" s="21"/>
      <c r="B4" s="20" t="s">
        <v>62</v>
      </c>
      <c r="C4" s="19">
        <v>65481.14</v>
      </c>
      <c r="D4" s="18">
        <v>114180803</v>
      </c>
    </row>
    <row r="5" spans="1:4" ht="14.25" customHeight="1" x14ac:dyDescent="0.3">
      <c r="A5" s="21"/>
      <c r="B5" s="20" t="s">
        <v>61</v>
      </c>
      <c r="C5" s="19">
        <v>52253.79</v>
      </c>
      <c r="D5" s="18">
        <v>95988670</v>
      </c>
    </row>
    <row r="6" spans="1:4" ht="14.25" customHeight="1" x14ac:dyDescent="0.3">
      <c r="A6" s="21"/>
      <c r="B6" s="20" t="s">
        <v>60</v>
      </c>
      <c r="C6" s="19">
        <v>68590.77</v>
      </c>
      <c r="D6" s="18">
        <v>121612096</v>
      </c>
    </row>
    <row r="7" spans="1:4" ht="14.25" customHeight="1" x14ac:dyDescent="0.3">
      <c r="A7" s="17"/>
      <c r="B7" s="16" t="s">
        <v>46</v>
      </c>
      <c r="C7" s="15">
        <f>SUM(C4:C6)</f>
        <v>186325.7</v>
      </c>
      <c r="D7" s="15">
        <f>SUM(D4:D6)</f>
        <v>331781569</v>
      </c>
    </row>
    <row r="9" spans="1:4" x14ac:dyDescent="0.3">
      <c r="B9" s="8" t="s">
        <v>78</v>
      </c>
    </row>
  </sheetData>
  <mergeCells count="4">
    <mergeCell ref="B1:D1"/>
    <mergeCell ref="A2:A3"/>
    <mergeCell ref="B2:B3"/>
    <mergeCell ref="C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workbookViewId="0">
      <selection activeCell="A5" sqref="A5"/>
    </sheetView>
  </sheetViews>
  <sheetFormatPr defaultColWidth="9.296875" defaultRowHeight="13" x14ac:dyDescent="0.3"/>
  <cols>
    <col min="1" max="1" width="29.796875" style="8" customWidth="1"/>
    <col min="2" max="2" width="28.5" style="8" customWidth="1"/>
    <col min="3" max="16384" width="9.296875" style="8"/>
  </cols>
  <sheetData>
    <row r="1" spans="1:2" ht="27.75" customHeight="1" x14ac:dyDescent="0.3">
      <c r="A1" s="88" t="s">
        <v>76</v>
      </c>
      <c r="B1" s="89"/>
    </row>
    <row r="2" spans="1:2" ht="27.75" customHeight="1" x14ac:dyDescent="0.3">
      <c r="A2" s="26" t="s">
        <v>75</v>
      </c>
      <c r="B2" s="26" t="s">
        <v>74</v>
      </c>
    </row>
    <row r="3" spans="1:2" ht="21" customHeight="1" x14ac:dyDescent="0.3">
      <c r="A3" s="25" t="s">
        <v>73</v>
      </c>
      <c r="B3" s="24">
        <v>5317925164.46</v>
      </c>
    </row>
    <row r="4" spans="1:2" ht="23.25" customHeight="1" x14ac:dyDescent="0.3">
      <c r="A4" s="25" t="s">
        <v>72</v>
      </c>
      <c r="B4" s="24">
        <v>1302733891</v>
      </c>
    </row>
    <row r="5" spans="1:2" ht="21" customHeight="1" x14ac:dyDescent="0.3">
      <c r="A5" s="25" t="s">
        <v>71</v>
      </c>
      <c r="B5" s="24">
        <v>114192098</v>
      </c>
    </row>
    <row r="6" spans="1:2" ht="22.5" customHeight="1" x14ac:dyDescent="0.3">
      <c r="A6" s="25" t="s">
        <v>83</v>
      </c>
      <c r="B6" s="24">
        <v>267802867</v>
      </c>
    </row>
    <row r="7" spans="1:2" ht="21.75" customHeight="1" x14ac:dyDescent="0.3">
      <c r="A7" s="25" t="s">
        <v>70</v>
      </c>
      <c r="B7" s="24">
        <v>50727855</v>
      </c>
    </row>
    <row r="8" spans="1:2" ht="21.75" customHeight="1" x14ac:dyDescent="0.3">
      <c r="A8" s="25" t="s">
        <v>69</v>
      </c>
      <c r="B8" s="24">
        <v>42382878</v>
      </c>
    </row>
    <row r="9" spans="1:2" ht="20.25" customHeight="1" x14ac:dyDescent="0.3">
      <c r="A9" s="25" t="s">
        <v>82</v>
      </c>
      <c r="B9" s="24">
        <v>10634258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PMS</vt:lpstr>
      <vt:lpstr>AGO</vt:lpstr>
      <vt:lpstr>HHK</vt:lpstr>
      <vt:lpstr>ATK</vt:lpstr>
      <vt:lpstr>Summary Table</vt:lpstr>
      <vt:lpstr>LPG</vt:lpstr>
      <vt:lpstr>LPG Importation</vt:lpstr>
      <vt:lpstr>Cumulative 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 F. Daku</dc:creator>
  <cp:lastModifiedBy>Emuesiri Ojo</cp:lastModifiedBy>
  <dcterms:created xsi:type="dcterms:W3CDTF">2019-03-28T13:44:23Z</dcterms:created>
  <dcterms:modified xsi:type="dcterms:W3CDTF">2019-03-29T12:57:46Z</dcterms:modified>
</cp:coreProperties>
</file>